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Sheet1!$A$1:$G$280</definedName>
  </definedNames>
  <calcPr calcId="144525"/>
</workbook>
</file>

<file path=xl/sharedStrings.xml><?xml version="1.0" encoding="utf-8"?>
<sst xmlns="http://schemas.openxmlformats.org/spreadsheetml/2006/main" count="612" uniqueCount="119">
  <si>
    <t>分组工程量清单报价表</t>
  </si>
  <si>
    <t>合同编号：</t>
  </si>
  <si>
    <t>工程名称：鄢陵县水利局鄢陵县2021年农村饮水工程维修养护项目（二次） （项目名称)  一标段 （标段名称）</t>
  </si>
  <si>
    <t>组号：壹</t>
  </si>
  <si>
    <t>分组名称：维修养护工程</t>
  </si>
  <si>
    <t>序号</t>
  </si>
  <si>
    <t>项目名称</t>
  </si>
  <si>
    <t>计量单位</t>
  </si>
  <si>
    <t>工程数量</t>
  </si>
  <si>
    <t>单价(元)</t>
  </si>
  <si>
    <t>合价（元）</t>
  </si>
  <si>
    <t>备注</t>
  </si>
  <si>
    <t>一</t>
  </si>
  <si>
    <t>柏梁镇党岗水厂维修养护</t>
  </si>
  <si>
    <t>（一）</t>
  </si>
  <si>
    <t>水表井</t>
  </si>
  <si>
    <t>座</t>
  </si>
  <si>
    <t>阀门井</t>
  </si>
  <si>
    <t>垂直螺翼式de160水表</t>
  </si>
  <si>
    <t>套</t>
  </si>
  <si>
    <t>（二）</t>
  </si>
  <si>
    <t>机械式防盗防渗漏de160阀门</t>
  </si>
  <si>
    <t>个</t>
  </si>
  <si>
    <t>（三）</t>
  </si>
  <si>
    <t>法兰 de160</t>
  </si>
  <si>
    <t>（四）</t>
  </si>
  <si>
    <t>闸阀 de75</t>
  </si>
  <si>
    <t>（五）</t>
  </si>
  <si>
    <t>闸阀 de50</t>
  </si>
  <si>
    <t>软连接 de160</t>
  </si>
  <si>
    <t>软连接 de75</t>
  </si>
  <si>
    <t>（七）</t>
  </si>
  <si>
    <t>软连接 de50</t>
  </si>
  <si>
    <t>（六）</t>
  </si>
  <si>
    <t>管道敷设工程</t>
  </si>
  <si>
    <t>管沟挖土方</t>
  </si>
  <si>
    <t>m3</t>
  </si>
  <si>
    <t>管沟土方回填</t>
  </si>
  <si>
    <t>硬塑管敷设 PE100级110(1.0MPa)</t>
  </si>
  <si>
    <t>m</t>
  </si>
  <si>
    <t>硬塑管敷设 PE100级75(1.0MPa)</t>
  </si>
  <si>
    <t>硬塑管敷设 PE100级50(1.6MPa)</t>
  </si>
  <si>
    <t>硬塑管敷设 PE100级32(1.6MPa)</t>
  </si>
  <si>
    <t>管件（含三通，大小头，直接等）</t>
  </si>
  <si>
    <t>%</t>
  </si>
  <si>
    <t>钢管管道铺设   公称直径160mm</t>
  </si>
  <si>
    <t>路面破除恢复</t>
  </si>
  <si>
    <t>混凝土路面破除、清运</t>
  </si>
  <si>
    <t>200厚C25砼路面恢复</t>
  </si>
  <si>
    <t>m2</t>
  </si>
  <si>
    <t>二</t>
  </si>
  <si>
    <t>柏梁镇黄龙店水厂维修养护</t>
  </si>
  <si>
    <t>机械式防盗防渗漏de110阀门</t>
  </si>
  <si>
    <t>机械式防盗防渗漏de90阀门</t>
  </si>
  <si>
    <t>三</t>
  </si>
  <si>
    <t>柏梁镇姚家水厂维修养护</t>
  </si>
  <si>
    <t>机械式防盗防渗漏de200阀门</t>
  </si>
  <si>
    <t>软连接 de110</t>
  </si>
  <si>
    <t>（八）</t>
  </si>
  <si>
    <t>过路顶管de110</t>
  </si>
  <si>
    <t>（九）</t>
  </si>
  <si>
    <t>四</t>
  </si>
  <si>
    <t>陈化店镇河张水厂维修养护</t>
  </si>
  <si>
    <t>五</t>
  </si>
  <si>
    <t>只乐镇崔庄水厂维修养护</t>
  </si>
  <si>
    <t>垂直螺翼式de110水表</t>
  </si>
  <si>
    <t>架管过桥de110</t>
  </si>
  <si>
    <t>六</t>
  </si>
  <si>
    <t>只乐镇顺羊水厂维修养护</t>
  </si>
  <si>
    <t>37KW控制柜（软启动）</t>
  </si>
  <si>
    <t>台</t>
  </si>
  <si>
    <t>七</t>
  </si>
  <si>
    <t>只乐镇中心水厂维修养护</t>
  </si>
  <si>
    <t>八</t>
  </si>
  <si>
    <t>望田镇南村水厂维修养护</t>
  </si>
  <si>
    <t>软连接 de90</t>
  </si>
  <si>
    <t>硬塑管敷设 PE100级160(1.0MPa)</t>
  </si>
  <si>
    <t>（十）</t>
  </si>
  <si>
    <t>九</t>
  </si>
  <si>
    <t>望田镇黄家水厂维修养护</t>
  </si>
  <si>
    <t>十</t>
  </si>
  <si>
    <t>望田镇杜春营水厂维修养护</t>
  </si>
  <si>
    <t>闸阀de75</t>
  </si>
  <si>
    <t>闸阀de50</t>
  </si>
  <si>
    <t>十一</t>
  </si>
  <si>
    <t>大马镇陈寨水厂维修养护</t>
  </si>
  <si>
    <t>十二</t>
  </si>
  <si>
    <t>大马镇任营水厂维修养护</t>
  </si>
  <si>
    <t>十三</t>
  </si>
  <si>
    <t>大马镇坡田水厂维修养护</t>
  </si>
  <si>
    <t xml:space="preserve">工程名称：鄢陵县水利局鄢陵县2021年农村饮水工程维修养护项目（二次） （项目名称)  一标段 （标段名称） </t>
  </si>
  <si>
    <t>过河顶管de110</t>
  </si>
  <si>
    <t>十四</t>
  </si>
  <si>
    <t>马坊镇卜岗水厂维修养护</t>
  </si>
  <si>
    <t>十五</t>
  </si>
  <si>
    <t>马坊镇马坊水厂维修养护</t>
  </si>
  <si>
    <t>十六</t>
  </si>
  <si>
    <t>南坞镇中心水厂维修养护</t>
  </si>
  <si>
    <t>机械式防盗防渗漏de250阀门</t>
  </si>
  <si>
    <t>软连接 de250</t>
  </si>
  <si>
    <t>硬塑管敷设 PE100级250(1.0MPa)</t>
  </si>
  <si>
    <t>十七</t>
  </si>
  <si>
    <t>张桥镇中心水厂维修养护</t>
  </si>
  <si>
    <t>十八</t>
  </si>
  <si>
    <t>张桥镇张北水厂维修养护</t>
  </si>
  <si>
    <t>十九</t>
  </si>
  <si>
    <t>彭店镇田岗水厂维修养护</t>
  </si>
  <si>
    <t>二十</t>
  </si>
  <si>
    <t>彭店镇彭店水厂维修养护</t>
  </si>
  <si>
    <t>二十一</t>
  </si>
  <si>
    <t>陶城追岗水厂维修养护</t>
  </si>
  <si>
    <t>垂直螺翼式DN65水表</t>
  </si>
  <si>
    <t>二十二</t>
  </si>
  <si>
    <t>陶城镇郜庄水厂维修养护</t>
  </si>
  <si>
    <t xml:space="preserve"> </t>
  </si>
  <si>
    <t>硬塑管敷设 PE75级110(1.0MPa)</t>
  </si>
  <si>
    <t>二十三</t>
  </si>
  <si>
    <t>马栏镇岗口水厂维修养护</t>
  </si>
  <si>
    <t>合计（汇入工程项目总价表）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</si>
</sst>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b/>
      <sz val="14"/>
      <color rgb="FF000000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4" borderId="9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1" fillId="9" borderId="12" applyNumberFormat="0" applyAlignment="0" applyProtection="0">
      <alignment vertical="center"/>
    </xf>
    <xf numFmtId="0" fontId="11" fillId="9" borderId="7" applyNumberFormat="0" applyAlignment="0" applyProtection="0">
      <alignment vertical="center"/>
    </xf>
    <xf numFmtId="0" fontId="22" fillId="25" borderId="13" applyNumberForma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1" fillId="0" borderId="0" xfId="0" applyFont="1" applyAlignment="1">
      <alignment horizontal="justify" vertical="center" wrapText="1"/>
    </xf>
    <xf numFmtId="0" fontId="2" fillId="0" borderId="5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2" fillId="0" borderId="6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80"/>
  <sheetViews>
    <sheetView tabSelected="1" topLeftCell="A151" workbookViewId="0">
      <selection activeCell="B159" sqref="B159:C159"/>
    </sheetView>
  </sheetViews>
  <sheetFormatPr defaultColWidth="9" defaultRowHeight="13.5" outlineLevelCol="6"/>
  <cols>
    <col min="2" max="2" width="20.875" customWidth="1"/>
    <col min="4" max="4" width="8.375" customWidth="1"/>
    <col min="5" max="5" width="9.25" customWidth="1"/>
    <col min="6" max="6" width="10.25" customWidth="1"/>
    <col min="7" max="7" width="12.25" customWidth="1"/>
  </cols>
  <sheetData>
    <row r="1" ht="22" customHeight="1" spans="1:7">
      <c r="A1" s="1" t="s">
        <v>0</v>
      </c>
      <c r="B1" s="1"/>
      <c r="C1" s="1"/>
      <c r="D1" s="1"/>
      <c r="E1" s="1"/>
      <c r="F1" s="1"/>
      <c r="G1" s="1"/>
    </row>
    <row r="2" ht="22" customHeight="1" spans="1:7">
      <c r="A2" s="2" t="s">
        <v>1</v>
      </c>
      <c r="B2" s="2"/>
      <c r="C2" s="2"/>
      <c r="D2" s="2"/>
      <c r="E2" s="2"/>
      <c r="F2" s="2"/>
      <c r="G2" s="2"/>
    </row>
    <row r="3" ht="22" customHeight="1" spans="1:7">
      <c r="A3" s="2" t="s">
        <v>2</v>
      </c>
      <c r="B3" s="2"/>
      <c r="C3" s="2"/>
      <c r="D3" s="2"/>
      <c r="E3" s="2"/>
      <c r="F3" s="2"/>
      <c r="G3" s="2"/>
    </row>
    <row r="4" ht="22" customHeight="1" spans="1:7">
      <c r="A4" s="2" t="s">
        <v>3</v>
      </c>
      <c r="B4" s="3" t="s">
        <v>4</v>
      </c>
      <c r="C4" s="3"/>
      <c r="D4" s="4"/>
      <c r="E4" s="4"/>
      <c r="F4" s="4"/>
      <c r="G4" s="4"/>
    </row>
    <row r="5" ht="22" customHeight="1" spans="1:7">
      <c r="A5" s="5" t="s">
        <v>5</v>
      </c>
      <c r="B5" s="6" t="s">
        <v>6</v>
      </c>
      <c r="C5" s="6" t="s">
        <v>7</v>
      </c>
      <c r="D5" s="6" t="s">
        <v>8</v>
      </c>
      <c r="E5" s="6" t="s">
        <v>9</v>
      </c>
      <c r="F5" s="6" t="s">
        <v>10</v>
      </c>
      <c r="G5" s="6" t="s">
        <v>11</v>
      </c>
    </row>
    <row r="6" ht="22" customHeight="1" spans="1:7">
      <c r="A6" s="7" t="s">
        <v>12</v>
      </c>
      <c r="B6" s="8" t="s">
        <v>13</v>
      </c>
      <c r="C6" s="9"/>
      <c r="D6" s="9"/>
      <c r="E6" s="10"/>
      <c r="F6" s="11">
        <f>F7+F8+F9+F10+F11+F12+F13+F14+F15+F16+F17+F26</f>
        <v>98440.7</v>
      </c>
      <c r="G6" s="9"/>
    </row>
    <row r="7" ht="22" customHeight="1" spans="1:7">
      <c r="A7" s="12" t="s">
        <v>14</v>
      </c>
      <c r="B7" s="13" t="s">
        <v>15</v>
      </c>
      <c r="C7" s="14" t="s">
        <v>16</v>
      </c>
      <c r="D7" s="14">
        <v>1</v>
      </c>
      <c r="E7" s="15">
        <v>2000</v>
      </c>
      <c r="F7" s="15">
        <f>D7*E7</f>
        <v>2000</v>
      </c>
      <c r="G7" s="16"/>
    </row>
    <row r="8" ht="22" customHeight="1" spans="1:7">
      <c r="A8" s="12" t="s">
        <v>14</v>
      </c>
      <c r="B8" s="13" t="s">
        <v>17</v>
      </c>
      <c r="C8" s="14" t="s">
        <v>16</v>
      </c>
      <c r="D8" s="14">
        <v>5</v>
      </c>
      <c r="E8" s="15">
        <v>450</v>
      </c>
      <c r="F8" s="15">
        <f t="shared" ref="F8:F16" si="0">D8*E8</f>
        <v>2250</v>
      </c>
      <c r="G8" s="16"/>
    </row>
    <row r="9" ht="22" customHeight="1" spans="1:7">
      <c r="A9" s="12" t="s">
        <v>14</v>
      </c>
      <c r="B9" s="13" t="s">
        <v>18</v>
      </c>
      <c r="C9" s="14" t="s">
        <v>19</v>
      </c>
      <c r="D9" s="14">
        <v>1</v>
      </c>
      <c r="E9" s="15">
        <v>955</v>
      </c>
      <c r="F9" s="15">
        <f t="shared" si="0"/>
        <v>955</v>
      </c>
      <c r="G9" s="16"/>
    </row>
    <row r="10" ht="22" customHeight="1" spans="1:7">
      <c r="A10" s="12" t="s">
        <v>20</v>
      </c>
      <c r="B10" s="13" t="s">
        <v>21</v>
      </c>
      <c r="C10" s="14" t="s">
        <v>22</v>
      </c>
      <c r="D10" s="14">
        <v>1</v>
      </c>
      <c r="E10" s="15">
        <v>1000</v>
      </c>
      <c r="F10" s="15">
        <f t="shared" si="0"/>
        <v>1000</v>
      </c>
      <c r="G10" s="16"/>
    </row>
    <row r="11" ht="22" customHeight="1" spans="1:7">
      <c r="A11" s="12" t="s">
        <v>23</v>
      </c>
      <c r="B11" s="13" t="s">
        <v>24</v>
      </c>
      <c r="C11" s="14" t="s">
        <v>22</v>
      </c>
      <c r="D11" s="14">
        <v>6</v>
      </c>
      <c r="E11" s="15">
        <v>60</v>
      </c>
      <c r="F11" s="15">
        <f t="shared" si="0"/>
        <v>360</v>
      </c>
      <c r="G11" s="16"/>
    </row>
    <row r="12" ht="22" customHeight="1" spans="1:7">
      <c r="A12" s="12" t="s">
        <v>25</v>
      </c>
      <c r="B12" s="13" t="s">
        <v>26</v>
      </c>
      <c r="C12" s="14" t="s">
        <v>22</v>
      </c>
      <c r="D12" s="14">
        <v>2</v>
      </c>
      <c r="E12" s="15">
        <v>110</v>
      </c>
      <c r="F12" s="15">
        <f t="shared" si="0"/>
        <v>220</v>
      </c>
      <c r="G12" s="16"/>
    </row>
    <row r="13" ht="22" customHeight="1" spans="1:7">
      <c r="A13" s="12" t="s">
        <v>27</v>
      </c>
      <c r="B13" s="13" t="s">
        <v>28</v>
      </c>
      <c r="C13" s="14" t="s">
        <v>22</v>
      </c>
      <c r="D13" s="14">
        <v>3</v>
      </c>
      <c r="E13" s="15">
        <v>90</v>
      </c>
      <c r="F13" s="15">
        <f t="shared" si="0"/>
        <v>270</v>
      </c>
      <c r="G13" s="16"/>
    </row>
    <row r="14" ht="22" customHeight="1" spans="1:7">
      <c r="A14" s="12" t="s">
        <v>27</v>
      </c>
      <c r="B14" s="13" t="s">
        <v>29</v>
      </c>
      <c r="C14" s="14" t="s">
        <v>22</v>
      </c>
      <c r="D14" s="14">
        <v>2</v>
      </c>
      <c r="E14" s="15">
        <v>80</v>
      </c>
      <c r="F14" s="15">
        <f t="shared" si="0"/>
        <v>160</v>
      </c>
      <c r="G14" s="16"/>
    </row>
    <row r="15" ht="22" customHeight="1" spans="1:7">
      <c r="A15" s="12" t="s">
        <v>23</v>
      </c>
      <c r="B15" s="13" t="s">
        <v>30</v>
      </c>
      <c r="C15" s="14" t="s">
        <v>22</v>
      </c>
      <c r="D15" s="14">
        <v>4</v>
      </c>
      <c r="E15" s="15">
        <v>63</v>
      </c>
      <c r="F15" s="15">
        <f t="shared" si="0"/>
        <v>252</v>
      </c>
      <c r="G15" s="16"/>
    </row>
    <row r="16" ht="22" customHeight="1" spans="1:7">
      <c r="A16" s="12" t="s">
        <v>31</v>
      </c>
      <c r="B16" s="13" t="s">
        <v>32</v>
      </c>
      <c r="C16" s="14" t="s">
        <v>22</v>
      </c>
      <c r="D16" s="14">
        <v>6</v>
      </c>
      <c r="E16" s="15">
        <v>40</v>
      </c>
      <c r="F16" s="15">
        <f t="shared" si="0"/>
        <v>240</v>
      </c>
      <c r="G16" s="16"/>
    </row>
    <row r="17" ht="22" customHeight="1" spans="1:7">
      <c r="A17" s="12" t="s">
        <v>33</v>
      </c>
      <c r="B17" s="13" t="s">
        <v>34</v>
      </c>
      <c r="C17" s="16"/>
      <c r="D17" s="16"/>
      <c r="E17" s="17"/>
      <c r="F17" s="15">
        <f>SUM(F18:F25)</f>
        <v>60212.1</v>
      </c>
      <c r="G17" s="16"/>
    </row>
    <row r="18" ht="22" customHeight="1" spans="1:7">
      <c r="A18" s="12">
        <v>1</v>
      </c>
      <c r="B18" s="13" t="s">
        <v>35</v>
      </c>
      <c r="C18" s="14" t="s">
        <v>36</v>
      </c>
      <c r="D18" s="14">
        <v>876.8</v>
      </c>
      <c r="E18" s="15">
        <v>2</v>
      </c>
      <c r="F18" s="15">
        <f t="shared" ref="F18:F25" si="1">D18*E18</f>
        <v>1753.6</v>
      </c>
      <c r="G18" s="16"/>
    </row>
    <row r="19" ht="22" customHeight="1" spans="1:7">
      <c r="A19" s="12">
        <v>2</v>
      </c>
      <c r="B19" s="13" t="s">
        <v>37</v>
      </c>
      <c r="C19" s="14" t="s">
        <v>36</v>
      </c>
      <c r="D19" s="14">
        <v>876.8</v>
      </c>
      <c r="E19" s="15">
        <v>5</v>
      </c>
      <c r="F19" s="15">
        <f t="shared" si="1"/>
        <v>4384</v>
      </c>
      <c r="G19" s="16"/>
    </row>
    <row r="20" ht="22" customHeight="1" spans="1:7">
      <c r="A20" s="12">
        <v>3</v>
      </c>
      <c r="B20" s="13" t="s">
        <v>38</v>
      </c>
      <c r="C20" s="14" t="s">
        <v>39</v>
      </c>
      <c r="D20" s="14">
        <v>800</v>
      </c>
      <c r="E20" s="15">
        <v>49</v>
      </c>
      <c r="F20" s="15">
        <f t="shared" si="1"/>
        <v>39200</v>
      </c>
      <c r="G20" s="16"/>
    </row>
    <row r="21" ht="22" customHeight="1" spans="1:7">
      <c r="A21" s="12">
        <v>4</v>
      </c>
      <c r="B21" s="13" t="s">
        <v>40</v>
      </c>
      <c r="C21" s="14" t="s">
        <v>39</v>
      </c>
      <c r="D21" s="14">
        <v>20</v>
      </c>
      <c r="E21" s="15">
        <v>28</v>
      </c>
      <c r="F21" s="15">
        <f t="shared" si="1"/>
        <v>560</v>
      </c>
      <c r="G21" s="16"/>
    </row>
    <row r="22" ht="22" customHeight="1" spans="1:7">
      <c r="A22" s="12">
        <v>5</v>
      </c>
      <c r="B22" s="13" t="s">
        <v>41</v>
      </c>
      <c r="C22" s="14" t="s">
        <v>39</v>
      </c>
      <c r="D22" s="14">
        <v>140</v>
      </c>
      <c r="E22" s="15">
        <v>14</v>
      </c>
      <c r="F22" s="15">
        <f t="shared" si="1"/>
        <v>1960</v>
      </c>
      <c r="G22" s="16"/>
    </row>
    <row r="23" ht="22" customHeight="1" spans="1:7">
      <c r="A23" s="12">
        <v>6</v>
      </c>
      <c r="B23" s="13" t="s">
        <v>42</v>
      </c>
      <c r="C23" s="14" t="s">
        <v>39</v>
      </c>
      <c r="D23" s="14">
        <v>810</v>
      </c>
      <c r="E23" s="15">
        <v>7.5</v>
      </c>
      <c r="F23" s="15">
        <f t="shared" si="1"/>
        <v>6075</v>
      </c>
      <c r="G23" s="16"/>
    </row>
    <row r="24" ht="22" customHeight="1" spans="1:7">
      <c r="A24" s="12">
        <v>7</v>
      </c>
      <c r="B24" s="13" t="s">
        <v>43</v>
      </c>
      <c r="C24" s="14" t="s">
        <v>44</v>
      </c>
      <c r="D24" s="14">
        <v>10</v>
      </c>
      <c r="E24" s="15">
        <f>SUM(F20:F23)</f>
        <v>47795</v>
      </c>
      <c r="F24" s="15">
        <f>E24*D24/100</f>
        <v>4779.5</v>
      </c>
      <c r="G24" s="16"/>
    </row>
    <row r="25" ht="22" customHeight="1" spans="1:7">
      <c r="A25" s="12">
        <v>8</v>
      </c>
      <c r="B25" s="13" t="s">
        <v>45</v>
      </c>
      <c r="C25" s="14" t="s">
        <v>39</v>
      </c>
      <c r="D25" s="14">
        <v>10</v>
      </c>
      <c r="E25" s="15">
        <v>150</v>
      </c>
      <c r="F25" s="15">
        <f t="shared" si="1"/>
        <v>1500</v>
      </c>
      <c r="G25" s="16"/>
    </row>
    <row r="26" ht="22" customHeight="1" spans="1:7">
      <c r="A26" s="12" t="s">
        <v>31</v>
      </c>
      <c r="B26" s="13" t="s">
        <v>46</v>
      </c>
      <c r="C26" s="16"/>
      <c r="D26" s="16"/>
      <c r="E26" s="17"/>
      <c r="F26" s="15">
        <f>SUM(F27:F28)</f>
        <v>30521.6</v>
      </c>
      <c r="G26" s="16"/>
    </row>
    <row r="27" ht="22" customHeight="1" spans="1:7">
      <c r="A27" s="12">
        <v>1</v>
      </c>
      <c r="B27" s="13" t="s">
        <v>47</v>
      </c>
      <c r="C27" s="14" t="s">
        <v>36</v>
      </c>
      <c r="D27" s="14">
        <v>60.8</v>
      </c>
      <c r="E27" s="15">
        <v>90</v>
      </c>
      <c r="F27" s="15">
        <f>D27*E27</f>
        <v>5472</v>
      </c>
      <c r="G27" s="16"/>
    </row>
    <row r="28" ht="22" customHeight="1" spans="1:7">
      <c r="A28" s="12">
        <v>2</v>
      </c>
      <c r="B28" s="13" t="s">
        <v>48</v>
      </c>
      <c r="C28" s="14" t="s">
        <v>49</v>
      </c>
      <c r="D28" s="14">
        <v>304</v>
      </c>
      <c r="E28" s="15">
        <v>82.4</v>
      </c>
      <c r="F28" s="15">
        <f>D28*E28</f>
        <v>25049.6</v>
      </c>
      <c r="G28" s="16"/>
    </row>
    <row r="29" ht="22" customHeight="1" spans="1:7">
      <c r="A29" s="12" t="s">
        <v>50</v>
      </c>
      <c r="B29" s="13" t="s">
        <v>51</v>
      </c>
      <c r="C29" s="16"/>
      <c r="D29" s="16"/>
      <c r="E29" s="17"/>
      <c r="F29" s="15">
        <f>F37+F38+F39</f>
        <v>4800</v>
      </c>
      <c r="G29" s="16"/>
    </row>
    <row r="30" ht="22" customHeight="1" spans="1:7">
      <c r="A30" s="3"/>
      <c r="B30" s="2"/>
      <c r="C30" s="18"/>
      <c r="D30" s="18"/>
      <c r="E30" s="19"/>
      <c r="F30" s="20"/>
      <c r="G30" s="18"/>
    </row>
    <row r="31" ht="22" customHeight="1" spans="1:7">
      <c r="A31" s="3"/>
      <c r="B31" s="2"/>
      <c r="C31" s="18"/>
      <c r="D31" s="18"/>
      <c r="E31" s="19"/>
      <c r="F31" s="20"/>
      <c r="G31" s="18"/>
    </row>
    <row r="32" ht="22" customHeight="1" spans="1:7">
      <c r="A32" s="1" t="s">
        <v>0</v>
      </c>
      <c r="B32" s="1"/>
      <c r="C32" s="1"/>
      <c r="D32" s="1"/>
      <c r="E32" s="1"/>
      <c r="F32" s="1"/>
      <c r="G32" s="1"/>
    </row>
    <row r="33" ht="22" customHeight="1" spans="1:7">
      <c r="A33" s="2" t="s">
        <v>1</v>
      </c>
      <c r="B33" s="2"/>
      <c r="C33" s="2"/>
      <c r="D33" s="2"/>
      <c r="E33" s="2"/>
      <c r="F33" s="2"/>
      <c r="G33" s="2"/>
    </row>
    <row r="34" ht="22" customHeight="1" spans="1:7">
      <c r="A34" s="2" t="s">
        <v>2</v>
      </c>
      <c r="B34" s="2"/>
      <c r="C34" s="2"/>
      <c r="D34" s="2"/>
      <c r="E34" s="2"/>
      <c r="F34" s="2"/>
      <c r="G34" s="2"/>
    </row>
    <row r="35" ht="19" customHeight="1" spans="1:7">
      <c r="A35" s="2" t="s">
        <v>3</v>
      </c>
      <c r="B35" s="3" t="s">
        <v>4</v>
      </c>
      <c r="C35" s="3"/>
      <c r="D35" s="4"/>
      <c r="E35" s="4"/>
      <c r="F35" s="4"/>
      <c r="G35" s="4"/>
    </row>
    <row r="36" ht="22" customHeight="1" spans="1:7">
      <c r="A36" s="5" t="s">
        <v>5</v>
      </c>
      <c r="B36" s="6" t="s">
        <v>6</v>
      </c>
      <c r="C36" s="6" t="s">
        <v>7</v>
      </c>
      <c r="D36" s="6" t="s">
        <v>8</v>
      </c>
      <c r="E36" s="6" t="s">
        <v>9</v>
      </c>
      <c r="F36" s="6" t="s">
        <v>10</v>
      </c>
      <c r="G36" s="6" t="s">
        <v>11</v>
      </c>
    </row>
    <row r="37" ht="22" customHeight="1" spans="1:7">
      <c r="A37" s="7" t="s">
        <v>20</v>
      </c>
      <c r="B37" s="8" t="s">
        <v>21</v>
      </c>
      <c r="C37" s="21" t="s">
        <v>22</v>
      </c>
      <c r="D37" s="21">
        <v>1</v>
      </c>
      <c r="E37" s="15">
        <v>1000</v>
      </c>
      <c r="F37" s="11">
        <f>D37*E37</f>
        <v>1000</v>
      </c>
      <c r="G37" s="9"/>
    </row>
    <row r="38" ht="22" customHeight="1" spans="1:7">
      <c r="A38" s="12" t="s">
        <v>23</v>
      </c>
      <c r="B38" s="13" t="s">
        <v>52</v>
      </c>
      <c r="C38" s="14" t="s">
        <v>22</v>
      </c>
      <c r="D38" s="14">
        <v>1</v>
      </c>
      <c r="E38" s="15">
        <v>600</v>
      </c>
      <c r="F38" s="11">
        <f>D38*E38</f>
        <v>600</v>
      </c>
      <c r="G38" s="16"/>
    </row>
    <row r="39" ht="22" customHeight="1" spans="1:7">
      <c r="A39" s="12" t="s">
        <v>25</v>
      </c>
      <c r="B39" s="13" t="s">
        <v>53</v>
      </c>
      <c r="C39" s="14" t="s">
        <v>22</v>
      </c>
      <c r="D39" s="14">
        <v>8</v>
      </c>
      <c r="E39" s="15">
        <v>400</v>
      </c>
      <c r="F39" s="11">
        <f>D39*E39</f>
        <v>3200</v>
      </c>
      <c r="G39" s="16"/>
    </row>
    <row r="40" ht="22" customHeight="1" spans="1:7">
      <c r="A40" s="12" t="s">
        <v>54</v>
      </c>
      <c r="B40" s="13" t="s">
        <v>55</v>
      </c>
      <c r="C40" s="16"/>
      <c r="D40" s="16"/>
      <c r="E40" s="17"/>
      <c r="F40" s="15">
        <f>F41+F42+F43+F44+F45+F46+F47+F48+F49+F55</f>
        <v>57025.3</v>
      </c>
      <c r="G40" s="16"/>
    </row>
    <row r="41" ht="22" customHeight="1" spans="1:7">
      <c r="A41" s="12" t="s">
        <v>14</v>
      </c>
      <c r="B41" s="13" t="s">
        <v>17</v>
      </c>
      <c r="C41" s="14" t="s">
        <v>16</v>
      </c>
      <c r="D41" s="14">
        <v>1</v>
      </c>
      <c r="E41" s="15">
        <v>450</v>
      </c>
      <c r="F41" s="15">
        <f>D41*E41</f>
        <v>450</v>
      </c>
      <c r="G41" s="16"/>
    </row>
    <row r="42" ht="22" customHeight="1" spans="1:7">
      <c r="A42" s="12" t="s">
        <v>14</v>
      </c>
      <c r="B42" s="13" t="s">
        <v>56</v>
      </c>
      <c r="C42" s="14" t="s">
        <v>22</v>
      </c>
      <c r="D42" s="14">
        <v>3</v>
      </c>
      <c r="E42" s="15">
        <v>1500</v>
      </c>
      <c r="F42" s="15">
        <f t="shared" ref="F42:F54" si="2">D42*E42</f>
        <v>4500</v>
      </c>
      <c r="G42" s="16"/>
    </row>
    <row r="43" ht="22" customHeight="1" spans="1:7">
      <c r="A43" s="12" t="s">
        <v>20</v>
      </c>
      <c r="B43" s="13" t="s">
        <v>21</v>
      </c>
      <c r="C43" s="14" t="s">
        <v>22</v>
      </c>
      <c r="D43" s="14">
        <v>3</v>
      </c>
      <c r="E43" s="15">
        <v>1000</v>
      </c>
      <c r="F43" s="15">
        <f t="shared" si="2"/>
        <v>3000</v>
      </c>
      <c r="G43" s="16"/>
    </row>
    <row r="44" ht="22" customHeight="1" spans="1:7">
      <c r="A44" s="12" t="s">
        <v>23</v>
      </c>
      <c r="B44" s="13" t="s">
        <v>52</v>
      </c>
      <c r="C44" s="14" t="s">
        <v>22</v>
      </c>
      <c r="D44" s="14">
        <v>17</v>
      </c>
      <c r="E44" s="15">
        <v>600</v>
      </c>
      <c r="F44" s="15">
        <f t="shared" si="2"/>
        <v>10200</v>
      </c>
      <c r="G44" s="16"/>
    </row>
    <row r="45" ht="22" customHeight="1" spans="1:7">
      <c r="A45" s="12" t="s">
        <v>25</v>
      </c>
      <c r="B45" s="13" t="s">
        <v>53</v>
      </c>
      <c r="C45" s="14" t="s">
        <v>22</v>
      </c>
      <c r="D45" s="14">
        <v>31</v>
      </c>
      <c r="E45" s="15">
        <v>400</v>
      </c>
      <c r="F45" s="15">
        <f t="shared" si="2"/>
        <v>12400</v>
      </c>
      <c r="G45" s="16"/>
    </row>
    <row r="46" ht="22" customHeight="1" spans="1:7">
      <c r="A46" s="12" t="s">
        <v>27</v>
      </c>
      <c r="B46" s="13" t="s">
        <v>26</v>
      </c>
      <c r="C46" s="14" t="s">
        <v>22</v>
      </c>
      <c r="D46" s="14">
        <v>30</v>
      </c>
      <c r="E46" s="15">
        <v>110</v>
      </c>
      <c r="F46" s="15">
        <f t="shared" si="2"/>
        <v>3300</v>
      </c>
      <c r="G46" s="16"/>
    </row>
    <row r="47" ht="22" customHeight="1" spans="1:7">
      <c r="A47" s="12" t="s">
        <v>33</v>
      </c>
      <c r="B47" s="13" t="s">
        <v>28</v>
      </c>
      <c r="C47" s="14" t="s">
        <v>22</v>
      </c>
      <c r="D47" s="14">
        <v>27</v>
      </c>
      <c r="E47" s="15">
        <v>90</v>
      </c>
      <c r="F47" s="15">
        <f t="shared" si="2"/>
        <v>2430</v>
      </c>
      <c r="G47" s="16"/>
    </row>
    <row r="48" ht="22" customHeight="1" spans="1:7">
      <c r="A48" s="12" t="s">
        <v>23</v>
      </c>
      <c r="B48" s="13" t="s">
        <v>57</v>
      </c>
      <c r="C48" s="14" t="s">
        <v>22</v>
      </c>
      <c r="D48" s="14">
        <v>2</v>
      </c>
      <c r="E48" s="15">
        <v>70</v>
      </c>
      <c r="F48" s="15">
        <f t="shared" si="2"/>
        <v>140</v>
      </c>
      <c r="G48" s="16"/>
    </row>
    <row r="49" ht="22" customHeight="1" spans="1:7">
      <c r="A49" s="12" t="s">
        <v>58</v>
      </c>
      <c r="B49" s="13" t="s">
        <v>34</v>
      </c>
      <c r="C49" s="16"/>
      <c r="D49" s="16"/>
      <c r="E49" s="17"/>
      <c r="F49" s="15">
        <f>SUM(F50:F54)</f>
        <v>18998.9</v>
      </c>
      <c r="G49" s="16"/>
    </row>
    <row r="50" ht="22" customHeight="1" spans="1:7">
      <c r="A50" s="12">
        <v>1</v>
      </c>
      <c r="B50" s="13" t="s">
        <v>35</v>
      </c>
      <c r="C50" s="14" t="s">
        <v>36</v>
      </c>
      <c r="D50" s="14">
        <v>204.8</v>
      </c>
      <c r="E50" s="15">
        <v>2</v>
      </c>
      <c r="F50" s="15">
        <f t="shared" si="2"/>
        <v>409.6</v>
      </c>
      <c r="G50" s="16"/>
    </row>
    <row r="51" ht="22" customHeight="1" spans="1:7">
      <c r="A51" s="12">
        <v>2</v>
      </c>
      <c r="B51" s="13" t="s">
        <v>37</v>
      </c>
      <c r="C51" s="14" t="s">
        <v>36</v>
      </c>
      <c r="D51" s="14">
        <v>204.8</v>
      </c>
      <c r="E51" s="15">
        <v>5</v>
      </c>
      <c r="F51" s="15">
        <f t="shared" si="2"/>
        <v>1024</v>
      </c>
      <c r="G51" s="16"/>
    </row>
    <row r="52" ht="22" customHeight="1" spans="1:7">
      <c r="A52" s="12">
        <v>3</v>
      </c>
      <c r="B52" s="13" t="s">
        <v>38</v>
      </c>
      <c r="C52" s="14" t="s">
        <v>39</v>
      </c>
      <c r="D52" s="14">
        <v>277</v>
      </c>
      <c r="E52" s="15">
        <v>49</v>
      </c>
      <c r="F52" s="15">
        <f t="shared" si="2"/>
        <v>13573</v>
      </c>
      <c r="G52" s="16"/>
    </row>
    <row r="53" ht="22" customHeight="1" spans="1:7">
      <c r="A53" s="12">
        <v>4</v>
      </c>
      <c r="B53" s="13" t="s">
        <v>43</v>
      </c>
      <c r="C53" s="14" t="s">
        <v>44</v>
      </c>
      <c r="D53" s="14">
        <v>10</v>
      </c>
      <c r="E53" s="15">
        <f>F52</f>
        <v>13573</v>
      </c>
      <c r="F53" s="15">
        <f>D53/100*E53</f>
        <v>1357.3</v>
      </c>
      <c r="G53" s="16"/>
    </row>
    <row r="54" ht="22" customHeight="1" spans="1:7">
      <c r="A54" s="12">
        <v>5</v>
      </c>
      <c r="B54" s="13" t="s">
        <v>59</v>
      </c>
      <c r="C54" s="14" t="s">
        <v>39</v>
      </c>
      <c r="D54" s="14">
        <v>17</v>
      </c>
      <c r="E54" s="15">
        <v>155</v>
      </c>
      <c r="F54" s="15">
        <f t="shared" si="2"/>
        <v>2635</v>
      </c>
      <c r="G54" s="16"/>
    </row>
    <row r="55" ht="22" customHeight="1" spans="1:7">
      <c r="A55" s="12" t="s">
        <v>60</v>
      </c>
      <c r="B55" s="13" t="s">
        <v>46</v>
      </c>
      <c r="C55" s="16"/>
      <c r="D55" s="16"/>
      <c r="E55" s="15"/>
      <c r="F55" s="15">
        <f>SUM(F56:F57)</f>
        <v>1606.4</v>
      </c>
      <c r="G55" s="16"/>
    </row>
    <row r="56" ht="22" customHeight="1" spans="1:7">
      <c r="A56" s="12">
        <v>1</v>
      </c>
      <c r="B56" s="13" t="s">
        <v>47</v>
      </c>
      <c r="C56" s="14" t="s">
        <v>36</v>
      </c>
      <c r="D56" s="14">
        <v>3.2</v>
      </c>
      <c r="E56" s="15">
        <v>90</v>
      </c>
      <c r="F56" s="15">
        <f>D56*E56</f>
        <v>288</v>
      </c>
      <c r="G56" s="16"/>
    </row>
    <row r="57" ht="22" customHeight="1" spans="1:7">
      <c r="A57" s="12">
        <v>2</v>
      </c>
      <c r="B57" s="13" t="s">
        <v>48</v>
      </c>
      <c r="C57" s="14" t="s">
        <v>49</v>
      </c>
      <c r="D57" s="14">
        <v>16</v>
      </c>
      <c r="E57" s="15">
        <v>82.4</v>
      </c>
      <c r="F57" s="15">
        <f>D57*E57</f>
        <v>1318.4</v>
      </c>
      <c r="G57" s="16"/>
    </row>
    <row r="58" ht="22" customHeight="1" spans="1:7">
      <c r="A58" s="12" t="s">
        <v>61</v>
      </c>
      <c r="B58" s="13" t="s">
        <v>62</v>
      </c>
      <c r="C58" s="16"/>
      <c r="D58" s="16"/>
      <c r="E58" s="17"/>
      <c r="F58" s="15">
        <f>F59+F70</f>
        <v>146051.5</v>
      </c>
      <c r="G58" s="16"/>
    </row>
    <row r="59" ht="22" customHeight="1" spans="1:7">
      <c r="A59" s="12" t="s">
        <v>25</v>
      </c>
      <c r="B59" s="13" t="s">
        <v>34</v>
      </c>
      <c r="C59" s="16"/>
      <c r="D59" s="16"/>
      <c r="E59" s="17"/>
      <c r="F59" s="15">
        <f>F60+F61+F62+F68+F69</f>
        <v>144043.5</v>
      </c>
      <c r="G59" s="16"/>
    </row>
    <row r="60" ht="22" customHeight="1" spans="1:7">
      <c r="A60" s="12">
        <v>1</v>
      </c>
      <c r="B60" s="13" t="s">
        <v>35</v>
      </c>
      <c r="C60" s="14" t="s">
        <v>36</v>
      </c>
      <c r="D60" s="14">
        <v>716</v>
      </c>
      <c r="E60" s="15">
        <v>2</v>
      </c>
      <c r="F60" s="15">
        <f>D60*E60</f>
        <v>1432</v>
      </c>
      <c r="G60" s="16"/>
    </row>
    <row r="61" ht="22" customHeight="1" spans="1:7">
      <c r="A61" s="12">
        <v>2</v>
      </c>
      <c r="B61" s="13" t="s">
        <v>37</v>
      </c>
      <c r="C61" s="14" t="s">
        <v>36</v>
      </c>
      <c r="D61" s="14">
        <v>716</v>
      </c>
      <c r="E61" s="15">
        <v>5</v>
      </c>
      <c r="F61" s="15">
        <f>D61*E61</f>
        <v>3580</v>
      </c>
      <c r="G61" s="16"/>
    </row>
    <row r="62" ht="25" customHeight="1" spans="1:7">
      <c r="A62" s="12">
        <v>3</v>
      </c>
      <c r="B62" s="13" t="s">
        <v>38</v>
      </c>
      <c r="C62" s="14" t="s">
        <v>39</v>
      </c>
      <c r="D62" s="14">
        <v>2335</v>
      </c>
      <c r="E62" s="15">
        <v>49</v>
      </c>
      <c r="F62" s="15">
        <f>D62*E62</f>
        <v>114415</v>
      </c>
      <c r="G62" s="16"/>
    </row>
    <row r="63" ht="22" customHeight="1" spans="1:7">
      <c r="A63" s="1" t="s">
        <v>0</v>
      </c>
      <c r="B63" s="1"/>
      <c r="C63" s="1"/>
      <c r="D63" s="1"/>
      <c r="E63" s="1"/>
      <c r="F63" s="1"/>
      <c r="G63" s="1"/>
    </row>
    <row r="64" ht="22" customHeight="1" spans="1:7">
      <c r="A64" s="2" t="s">
        <v>1</v>
      </c>
      <c r="B64" s="2"/>
      <c r="C64" s="2"/>
      <c r="D64" s="2"/>
      <c r="E64" s="2"/>
      <c r="F64" s="2"/>
      <c r="G64" s="2"/>
    </row>
    <row r="65" ht="22" customHeight="1" spans="1:7">
      <c r="A65" s="2" t="s">
        <v>2</v>
      </c>
      <c r="B65" s="2"/>
      <c r="C65" s="2"/>
      <c r="D65" s="2"/>
      <c r="E65" s="2"/>
      <c r="F65" s="2"/>
      <c r="G65" s="2"/>
    </row>
    <row r="66" ht="22" customHeight="1" spans="1:7">
      <c r="A66" s="2" t="s">
        <v>3</v>
      </c>
      <c r="B66" s="3" t="s">
        <v>4</v>
      </c>
      <c r="C66" s="3"/>
      <c r="D66" s="4"/>
      <c r="E66" s="4"/>
      <c r="F66" s="4"/>
      <c r="G66" s="4"/>
    </row>
    <row r="67" ht="22" customHeight="1" spans="1:7">
      <c r="A67" s="5" t="s">
        <v>5</v>
      </c>
      <c r="B67" s="6" t="s">
        <v>6</v>
      </c>
      <c r="C67" s="6" t="s">
        <v>7</v>
      </c>
      <c r="D67" s="6" t="s">
        <v>8</v>
      </c>
      <c r="E67" s="6" t="s">
        <v>9</v>
      </c>
      <c r="F67" s="6" t="s">
        <v>10</v>
      </c>
      <c r="G67" s="6" t="s">
        <v>11</v>
      </c>
    </row>
    <row r="68" ht="22" customHeight="1" spans="1:7">
      <c r="A68" s="7">
        <v>4</v>
      </c>
      <c r="B68" s="8" t="s">
        <v>43</v>
      </c>
      <c r="C68" s="21" t="s">
        <v>44</v>
      </c>
      <c r="D68" s="21">
        <v>10</v>
      </c>
      <c r="E68" s="11">
        <f>F62</f>
        <v>114415</v>
      </c>
      <c r="F68" s="11">
        <f>D68/100*E68</f>
        <v>11441.5</v>
      </c>
      <c r="G68" s="9"/>
    </row>
    <row r="69" ht="22" customHeight="1" spans="1:7">
      <c r="A69" s="12">
        <v>5</v>
      </c>
      <c r="B69" s="13" t="s">
        <v>59</v>
      </c>
      <c r="C69" s="14" t="s">
        <v>39</v>
      </c>
      <c r="D69" s="14">
        <v>85</v>
      </c>
      <c r="E69" s="15">
        <v>155</v>
      </c>
      <c r="F69" s="11">
        <f>D69*E69</f>
        <v>13175</v>
      </c>
      <c r="G69" s="16"/>
    </row>
    <row r="70" ht="22" customHeight="1" spans="1:7">
      <c r="A70" s="12" t="s">
        <v>27</v>
      </c>
      <c r="B70" s="13" t="s">
        <v>46</v>
      </c>
      <c r="C70" s="16"/>
      <c r="D70" s="16"/>
      <c r="E70" s="15"/>
      <c r="F70" s="15">
        <f>SUM(F71:F72)</f>
        <v>2008</v>
      </c>
      <c r="G70" s="16"/>
    </row>
    <row r="71" ht="22" customHeight="1" spans="1:7">
      <c r="A71" s="12">
        <v>1</v>
      </c>
      <c r="B71" s="13" t="s">
        <v>47</v>
      </c>
      <c r="C71" s="14" t="s">
        <v>36</v>
      </c>
      <c r="D71" s="14">
        <v>4</v>
      </c>
      <c r="E71" s="15">
        <v>90</v>
      </c>
      <c r="F71" s="15">
        <f>D71*E71</f>
        <v>360</v>
      </c>
      <c r="G71" s="16"/>
    </row>
    <row r="72" ht="22" customHeight="1" spans="1:7">
      <c r="A72" s="12">
        <v>2</v>
      </c>
      <c r="B72" s="13" t="s">
        <v>48</v>
      </c>
      <c r="C72" s="14" t="s">
        <v>49</v>
      </c>
      <c r="D72" s="14">
        <v>20</v>
      </c>
      <c r="E72" s="15">
        <v>82.4</v>
      </c>
      <c r="F72" s="15">
        <f>D72*E72</f>
        <v>1648</v>
      </c>
      <c r="G72" s="16"/>
    </row>
    <row r="73" ht="22" customHeight="1" spans="1:7">
      <c r="A73" s="12" t="s">
        <v>63</v>
      </c>
      <c r="B73" s="13" t="s">
        <v>64</v>
      </c>
      <c r="C73" s="16"/>
      <c r="D73" s="16"/>
      <c r="E73" s="17"/>
      <c r="F73" s="15">
        <f>F74+F75+F76+F77+F78+F79+F80+F81+F88</f>
        <v>45375.06</v>
      </c>
      <c r="G73" s="16"/>
    </row>
    <row r="74" ht="22" customHeight="1" spans="1:7">
      <c r="A74" s="12" t="s">
        <v>14</v>
      </c>
      <c r="B74" s="13" t="s">
        <v>15</v>
      </c>
      <c r="C74" s="14" t="s">
        <v>16</v>
      </c>
      <c r="D74" s="14">
        <v>1</v>
      </c>
      <c r="E74" s="15">
        <v>2000</v>
      </c>
      <c r="F74" s="15">
        <f t="shared" ref="F74:F80" si="3">D74*E74</f>
        <v>2000</v>
      </c>
      <c r="G74" s="16"/>
    </row>
    <row r="75" ht="22" customHeight="1" spans="1:7">
      <c r="A75" s="12" t="s">
        <v>14</v>
      </c>
      <c r="B75" s="13" t="s">
        <v>17</v>
      </c>
      <c r="C75" s="14" t="s">
        <v>16</v>
      </c>
      <c r="D75" s="14">
        <v>3</v>
      </c>
      <c r="E75" s="15">
        <v>450</v>
      </c>
      <c r="F75" s="15">
        <f t="shared" si="3"/>
        <v>1350</v>
      </c>
      <c r="G75" s="16"/>
    </row>
    <row r="76" ht="22" customHeight="1" spans="1:7">
      <c r="A76" s="12" t="s">
        <v>23</v>
      </c>
      <c r="B76" s="13" t="s">
        <v>65</v>
      </c>
      <c r="C76" s="14" t="s">
        <v>19</v>
      </c>
      <c r="D76" s="14">
        <v>1</v>
      </c>
      <c r="E76" s="15">
        <v>650</v>
      </c>
      <c r="F76" s="15">
        <f t="shared" si="3"/>
        <v>650</v>
      </c>
      <c r="G76" s="16"/>
    </row>
    <row r="77" ht="22" customHeight="1" spans="1:7">
      <c r="A77" s="12" t="s">
        <v>23</v>
      </c>
      <c r="B77" s="13" t="s">
        <v>52</v>
      </c>
      <c r="C77" s="14" t="s">
        <v>22</v>
      </c>
      <c r="D77" s="14">
        <v>1</v>
      </c>
      <c r="E77" s="15">
        <v>600</v>
      </c>
      <c r="F77" s="15">
        <f t="shared" si="3"/>
        <v>600</v>
      </c>
      <c r="G77" s="16"/>
    </row>
    <row r="78" ht="22" customHeight="1" spans="1:7">
      <c r="A78" s="12" t="s">
        <v>25</v>
      </c>
      <c r="B78" s="13" t="s">
        <v>26</v>
      </c>
      <c r="C78" s="14" t="s">
        <v>22</v>
      </c>
      <c r="D78" s="14">
        <v>2</v>
      </c>
      <c r="E78" s="15">
        <v>110</v>
      </c>
      <c r="F78" s="15">
        <f t="shared" si="3"/>
        <v>220</v>
      </c>
      <c r="G78" s="16"/>
    </row>
    <row r="79" ht="22" customHeight="1" spans="1:7">
      <c r="A79" s="12" t="s">
        <v>23</v>
      </c>
      <c r="B79" s="13" t="s">
        <v>57</v>
      </c>
      <c r="C79" s="14" t="s">
        <v>22</v>
      </c>
      <c r="D79" s="14">
        <v>2</v>
      </c>
      <c r="E79" s="15">
        <v>70</v>
      </c>
      <c r="F79" s="15">
        <f t="shared" si="3"/>
        <v>140</v>
      </c>
      <c r="G79" s="16"/>
    </row>
    <row r="80" ht="22" customHeight="1" spans="1:7">
      <c r="A80" s="12" t="s">
        <v>23</v>
      </c>
      <c r="B80" s="13" t="s">
        <v>30</v>
      </c>
      <c r="C80" s="14" t="s">
        <v>22</v>
      </c>
      <c r="D80" s="14">
        <v>4</v>
      </c>
      <c r="E80" s="15">
        <v>63</v>
      </c>
      <c r="F80" s="15">
        <f t="shared" si="3"/>
        <v>252</v>
      </c>
      <c r="G80" s="16"/>
    </row>
    <row r="81" ht="22" customHeight="1" spans="1:7">
      <c r="A81" s="12" t="s">
        <v>27</v>
      </c>
      <c r="B81" s="13" t="s">
        <v>34</v>
      </c>
      <c r="C81" s="16"/>
      <c r="D81" s="16"/>
      <c r="E81" s="17"/>
      <c r="F81" s="15">
        <f>SUM(F82:F87)</f>
        <v>29721.46</v>
      </c>
      <c r="G81" s="16"/>
    </row>
    <row r="82" ht="22" customHeight="1" spans="1:7">
      <c r="A82" s="12">
        <v>1</v>
      </c>
      <c r="B82" s="13" t="s">
        <v>35</v>
      </c>
      <c r="C82" s="14" t="s">
        <v>36</v>
      </c>
      <c r="D82" s="14">
        <v>271.68</v>
      </c>
      <c r="E82" s="15">
        <v>2</v>
      </c>
      <c r="F82" s="15">
        <f t="shared" ref="F82:F87" si="4">D82*E82</f>
        <v>543.36</v>
      </c>
      <c r="G82" s="16"/>
    </row>
    <row r="83" ht="22" customHeight="1" spans="1:7">
      <c r="A83" s="12">
        <v>2</v>
      </c>
      <c r="B83" s="13" t="s">
        <v>37</v>
      </c>
      <c r="C83" s="14" t="s">
        <v>36</v>
      </c>
      <c r="D83" s="14">
        <v>271.68</v>
      </c>
      <c r="E83" s="15">
        <v>5</v>
      </c>
      <c r="F83" s="15">
        <f t="shared" si="4"/>
        <v>1358.4</v>
      </c>
      <c r="G83" s="16"/>
    </row>
    <row r="84" ht="22" customHeight="1" spans="1:7">
      <c r="A84" s="12">
        <v>3</v>
      </c>
      <c r="B84" s="13" t="s">
        <v>38</v>
      </c>
      <c r="C84" s="14" t="s">
        <v>39</v>
      </c>
      <c r="D84" s="14">
        <v>125</v>
      </c>
      <c r="E84" s="15">
        <v>49</v>
      </c>
      <c r="F84" s="15">
        <f t="shared" si="4"/>
        <v>6125</v>
      </c>
      <c r="G84" s="16"/>
    </row>
    <row r="85" ht="22" customHeight="1" spans="1:7">
      <c r="A85" s="12">
        <v>5</v>
      </c>
      <c r="B85" s="13" t="s">
        <v>41</v>
      </c>
      <c r="C85" s="14" t="s">
        <v>39</v>
      </c>
      <c r="D85" s="14">
        <v>843</v>
      </c>
      <c r="E85" s="15">
        <v>14</v>
      </c>
      <c r="F85" s="15">
        <f t="shared" si="4"/>
        <v>11802</v>
      </c>
      <c r="G85" s="16"/>
    </row>
    <row r="86" ht="22" customHeight="1" spans="1:7">
      <c r="A86" s="12">
        <v>2</v>
      </c>
      <c r="B86" s="13" t="s">
        <v>43</v>
      </c>
      <c r="C86" s="14" t="s">
        <v>44</v>
      </c>
      <c r="D86" s="14">
        <v>10</v>
      </c>
      <c r="E86" s="15">
        <f>F84+F85</f>
        <v>17927</v>
      </c>
      <c r="F86" s="15">
        <f>D86/100*E86</f>
        <v>1792.7</v>
      </c>
      <c r="G86" s="16"/>
    </row>
    <row r="87" ht="22" customHeight="1" spans="1:7">
      <c r="A87" s="12">
        <v>5</v>
      </c>
      <c r="B87" s="13" t="s">
        <v>66</v>
      </c>
      <c r="C87" s="14" t="s">
        <v>39</v>
      </c>
      <c r="D87" s="14">
        <v>54</v>
      </c>
      <c r="E87" s="15">
        <v>150</v>
      </c>
      <c r="F87" s="15">
        <f t="shared" si="4"/>
        <v>8100</v>
      </c>
      <c r="G87" s="16"/>
    </row>
    <row r="88" ht="22" customHeight="1" spans="1:7">
      <c r="A88" s="12" t="s">
        <v>60</v>
      </c>
      <c r="B88" s="13" t="s">
        <v>46</v>
      </c>
      <c r="C88" s="16"/>
      <c r="D88" s="16"/>
      <c r="E88" s="15"/>
      <c r="F88" s="15">
        <f>SUM(F89:F90)</f>
        <v>10441.6</v>
      </c>
      <c r="G88" s="16"/>
    </row>
    <row r="89" ht="22" customHeight="1" spans="1:7">
      <c r="A89" s="12">
        <v>1</v>
      </c>
      <c r="B89" s="13" t="s">
        <v>47</v>
      </c>
      <c r="C89" s="14" t="s">
        <v>36</v>
      </c>
      <c r="D89" s="14">
        <v>20.8</v>
      </c>
      <c r="E89" s="15">
        <v>90</v>
      </c>
      <c r="F89" s="15">
        <f>D89*E89</f>
        <v>1872</v>
      </c>
      <c r="G89" s="16"/>
    </row>
    <row r="90" ht="22" customHeight="1" spans="1:7">
      <c r="A90" s="12">
        <v>2</v>
      </c>
      <c r="B90" s="13" t="s">
        <v>48</v>
      </c>
      <c r="C90" s="14" t="s">
        <v>49</v>
      </c>
      <c r="D90" s="14">
        <v>104</v>
      </c>
      <c r="E90" s="15">
        <v>82.4</v>
      </c>
      <c r="F90" s="15">
        <f>D90*E90</f>
        <v>8569.6</v>
      </c>
      <c r="G90" s="16"/>
    </row>
    <row r="91" ht="22" customHeight="1" spans="1:7">
      <c r="A91" s="12" t="s">
        <v>67</v>
      </c>
      <c r="B91" s="13" t="s">
        <v>68</v>
      </c>
      <c r="C91" s="16"/>
      <c r="D91" s="16"/>
      <c r="E91" s="17"/>
      <c r="F91" s="15">
        <f>SUM(F92)</f>
        <v>8000</v>
      </c>
      <c r="G91" s="16"/>
    </row>
    <row r="92" ht="22" customHeight="1" spans="1:7">
      <c r="A92" s="12" t="s">
        <v>14</v>
      </c>
      <c r="B92" s="13" t="s">
        <v>69</v>
      </c>
      <c r="C92" s="14" t="s">
        <v>70</v>
      </c>
      <c r="D92" s="14">
        <v>1</v>
      </c>
      <c r="E92" s="15">
        <v>8000</v>
      </c>
      <c r="F92" s="15">
        <f>D92*E92</f>
        <v>8000</v>
      </c>
      <c r="G92" s="16"/>
    </row>
    <row r="93" ht="22" customHeight="1" spans="1:7">
      <c r="A93" s="12" t="s">
        <v>71</v>
      </c>
      <c r="B93" s="13" t="s">
        <v>72</v>
      </c>
      <c r="C93" s="16"/>
      <c r="D93" s="16"/>
      <c r="E93" s="17"/>
      <c r="F93" s="15">
        <f>SUM(F99)</f>
        <v>8000</v>
      </c>
      <c r="G93" s="16"/>
    </row>
    <row r="94" ht="22" customHeight="1" spans="1:7">
      <c r="A94" s="1" t="s">
        <v>0</v>
      </c>
      <c r="B94" s="1"/>
      <c r="C94" s="1"/>
      <c r="D94" s="1"/>
      <c r="E94" s="1"/>
      <c r="F94" s="1"/>
      <c r="G94" s="1"/>
    </row>
    <row r="95" ht="22" customHeight="1" spans="1:7">
      <c r="A95" s="2" t="s">
        <v>1</v>
      </c>
      <c r="B95" s="2"/>
      <c r="C95" s="2"/>
      <c r="D95" s="2"/>
      <c r="E95" s="2"/>
      <c r="F95" s="2"/>
      <c r="G95" s="2"/>
    </row>
    <row r="96" ht="22" customHeight="1" spans="1:7">
      <c r="A96" s="2" t="s">
        <v>2</v>
      </c>
      <c r="B96" s="2"/>
      <c r="C96" s="2"/>
      <c r="D96" s="2"/>
      <c r="E96" s="2"/>
      <c r="F96" s="2"/>
      <c r="G96" s="2"/>
    </row>
    <row r="97" ht="22" customHeight="1" spans="1:7">
      <c r="A97" s="2" t="s">
        <v>3</v>
      </c>
      <c r="B97" s="3" t="s">
        <v>4</v>
      </c>
      <c r="C97" s="3"/>
      <c r="D97" s="4"/>
      <c r="E97" s="4"/>
      <c r="F97" s="4"/>
      <c r="G97" s="4"/>
    </row>
    <row r="98" ht="22" customHeight="1" spans="1:7">
      <c r="A98" s="5" t="s">
        <v>5</v>
      </c>
      <c r="B98" s="6" t="s">
        <v>6</v>
      </c>
      <c r="C98" s="6" t="s">
        <v>7</v>
      </c>
      <c r="D98" s="6" t="s">
        <v>8</v>
      </c>
      <c r="E98" s="6" t="s">
        <v>9</v>
      </c>
      <c r="F98" s="6" t="s">
        <v>10</v>
      </c>
      <c r="G98" s="6" t="s">
        <v>11</v>
      </c>
    </row>
    <row r="99" ht="22" customHeight="1" spans="1:7">
      <c r="A99" s="7" t="s">
        <v>14</v>
      </c>
      <c r="B99" s="8" t="s">
        <v>69</v>
      </c>
      <c r="C99" s="21" t="s">
        <v>70</v>
      </c>
      <c r="D99" s="21">
        <v>1</v>
      </c>
      <c r="E99" s="11">
        <v>8000</v>
      </c>
      <c r="F99" s="11">
        <f>D99*E99</f>
        <v>8000</v>
      </c>
      <c r="G99" s="9"/>
    </row>
    <row r="100" ht="22" customHeight="1" spans="1:7">
      <c r="A100" s="12" t="s">
        <v>73</v>
      </c>
      <c r="B100" s="13" t="s">
        <v>74</v>
      </c>
      <c r="C100" s="16"/>
      <c r="D100" s="16"/>
      <c r="E100" s="17"/>
      <c r="F100" s="15">
        <f>F101+F102+F103+F104+F105+F106+F107+F108+F109+F115</f>
        <v>95403</v>
      </c>
      <c r="G100" s="16"/>
    </row>
    <row r="101" ht="22" customHeight="1" spans="1:7">
      <c r="A101" s="12" t="s">
        <v>14</v>
      </c>
      <c r="B101" s="13" t="s">
        <v>17</v>
      </c>
      <c r="C101" s="14" t="s">
        <v>16</v>
      </c>
      <c r="D101" s="14">
        <v>6</v>
      </c>
      <c r="E101" s="15">
        <v>450</v>
      </c>
      <c r="F101" s="15">
        <f t="shared" ref="F101:F108" si="5">D101*E101</f>
        <v>2700</v>
      </c>
      <c r="G101" s="16"/>
    </row>
    <row r="102" ht="22" customHeight="1" spans="1:7">
      <c r="A102" s="12" t="s">
        <v>20</v>
      </c>
      <c r="B102" s="13" t="s">
        <v>21</v>
      </c>
      <c r="C102" s="14" t="s">
        <v>22</v>
      </c>
      <c r="D102" s="14">
        <v>3</v>
      </c>
      <c r="E102" s="15">
        <v>1000</v>
      </c>
      <c r="F102" s="15">
        <f t="shared" si="5"/>
        <v>3000</v>
      </c>
      <c r="G102" s="16"/>
    </row>
    <row r="103" ht="22" customHeight="1" spans="1:7">
      <c r="A103" s="12" t="s">
        <v>23</v>
      </c>
      <c r="B103" s="13" t="s">
        <v>53</v>
      </c>
      <c r="C103" s="14" t="s">
        <v>22</v>
      </c>
      <c r="D103" s="14">
        <v>1</v>
      </c>
      <c r="E103" s="15">
        <v>400</v>
      </c>
      <c r="F103" s="15">
        <f t="shared" si="5"/>
        <v>400</v>
      </c>
      <c r="G103" s="16"/>
    </row>
    <row r="104" ht="22" customHeight="1" spans="1:7">
      <c r="A104" s="12" t="s">
        <v>25</v>
      </c>
      <c r="B104" s="13" t="s">
        <v>28</v>
      </c>
      <c r="C104" s="14" t="s">
        <v>22</v>
      </c>
      <c r="D104" s="14">
        <v>2</v>
      </c>
      <c r="E104" s="15">
        <v>90</v>
      </c>
      <c r="F104" s="15">
        <f t="shared" si="5"/>
        <v>180</v>
      </c>
      <c r="G104" s="16"/>
    </row>
    <row r="105" ht="22" customHeight="1" spans="1:7">
      <c r="A105" s="12" t="s">
        <v>27</v>
      </c>
      <c r="B105" s="13" t="s">
        <v>29</v>
      </c>
      <c r="C105" s="14" t="s">
        <v>22</v>
      </c>
      <c r="D105" s="14">
        <v>6</v>
      </c>
      <c r="E105" s="15">
        <v>80</v>
      </c>
      <c r="F105" s="15">
        <f t="shared" si="5"/>
        <v>480</v>
      </c>
      <c r="G105" s="16"/>
    </row>
    <row r="106" ht="22" customHeight="1" spans="1:7">
      <c r="A106" s="12" t="s">
        <v>33</v>
      </c>
      <c r="B106" s="13" t="s">
        <v>75</v>
      </c>
      <c r="C106" s="14" t="s">
        <v>22</v>
      </c>
      <c r="D106" s="14">
        <v>2</v>
      </c>
      <c r="E106" s="15">
        <v>63</v>
      </c>
      <c r="F106" s="15">
        <f t="shared" si="5"/>
        <v>126</v>
      </c>
      <c r="G106" s="16"/>
    </row>
    <row r="107" ht="22" customHeight="1" spans="1:7">
      <c r="A107" s="12" t="s">
        <v>31</v>
      </c>
      <c r="B107" s="13" t="s">
        <v>32</v>
      </c>
      <c r="C107" s="14" t="s">
        <v>22</v>
      </c>
      <c r="D107" s="14">
        <v>4</v>
      </c>
      <c r="E107" s="15">
        <v>40</v>
      </c>
      <c r="F107" s="15">
        <f t="shared" si="5"/>
        <v>160</v>
      </c>
      <c r="G107" s="16"/>
    </row>
    <row r="108" ht="22" customHeight="1" spans="1:7">
      <c r="A108" s="12" t="s">
        <v>58</v>
      </c>
      <c r="B108" s="13" t="s">
        <v>24</v>
      </c>
      <c r="C108" s="14" t="s">
        <v>22</v>
      </c>
      <c r="D108" s="14">
        <v>2</v>
      </c>
      <c r="E108" s="15">
        <v>60</v>
      </c>
      <c r="F108" s="15">
        <f t="shared" si="5"/>
        <v>120</v>
      </c>
      <c r="G108" s="16"/>
    </row>
    <row r="109" ht="22" customHeight="1" spans="1:7">
      <c r="A109" s="12" t="s">
        <v>60</v>
      </c>
      <c r="B109" s="13" t="s">
        <v>34</v>
      </c>
      <c r="C109" s="16"/>
      <c r="D109" s="16"/>
      <c r="E109" s="17"/>
      <c r="F109" s="15">
        <f>F110+F111+F112+F113+F114</f>
        <v>44061</v>
      </c>
      <c r="G109" s="16"/>
    </row>
    <row r="110" ht="22" customHeight="1" spans="1:7">
      <c r="A110" s="12">
        <v>1</v>
      </c>
      <c r="B110" s="13" t="s">
        <v>35</v>
      </c>
      <c r="C110" s="14" t="s">
        <v>36</v>
      </c>
      <c r="D110" s="14">
        <v>488</v>
      </c>
      <c r="E110" s="15">
        <v>2</v>
      </c>
      <c r="F110" s="15">
        <f>D110*E110</f>
        <v>976</v>
      </c>
      <c r="G110" s="16"/>
    </row>
    <row r="111" ht="22" customHeight="1" spans="1:7">
      <c r="A111" s="12">
        <v>2</v>
      </c>
      <c r="B111" s="13" t="s">
        <v>37</v>
      </c>
      <c r="C111" s="14" t="s">
        <v>36</v>
      </c>
      <c r="D111" s="14">
        <v>488</v>
      </c>
      <c r="E111" s="15">
        <v>5</v>
      </c>
      <c r="F111" s="15">
        <f>D111*E111</f>
        <v>2440</v>
      </c>
      <c r="G111" s="16"/>
    </row>
    <row r="112" ht="22" customHeight="1" spans="1:7">
      <c r="A112" s="12">
        <v>3</v>
      </c>
      <c r="B112" s="13" t="s">
        <v>76</v>
      </c>
      <c r="C112" s="14" t="s">
        <v>39</v>
      </c>
      <c r="D112" s="14">
        <v>400</v>
      </c>
      <c r="E112" s="15">
        <v>60</v>
      </c>
      <c r="F112" s="15">
        <f>D112*E112</f>
        <v>24000</v>
      </c>
      <c r="G112" s="16"/>
    </row>
    <row r="113" ht="22" customHeight="1" spans="1:7">
      <c r="A113" s="12">
        <v>4</v>
      </c>
      <c r="B113" s="13" t="s">
        <v>41</v>
      </c>
      <c r="C113" s="14" t="s">
        <v>39</v>
      </c>
      <c r="D113" s="14">
        <v>925</v>
      </c>
      <c r="E113" s="15">
        <v>14</v>
      </c>
      <c r="F113" s="15">
        <f>D113*E113</f>
        <v>12950</v>
      </c>
      <c r="G113" s="16"/>
    </row>
    <row r="114" ht="22" customHeight="1" spans="1:7">
      <c r="A114" s="12">
        <v>5</v>
      </c>
      <c r="B114" s="13" t="s">
        <v>43</v>
      </c>
      <c r="C114" s="14" t="s">
        <v>44</v>
      </c>
      <c r="D114" s="14">
        <v>10</v>
      </c>
      <c r="E114" s="15">
        <f>F112+F113</f>
        <v>36950</v>
      </c>
      <c r="F114" s="15">
        <f>D114/100*E114</f>
        <v>3695</v>
      </c>
      <c r="G114" s="16"/>
    </row>
    <row r="115" ht="22" customHeight="1" spans="1:7">
      <c r="A115" s="12" t="s">
        <v>77</v>
      </c>
      <c r="B115" s="13" t="s">
        <v>46</v>
      </c>
      <c r="C115" s="16"/>
      <c r="D115" s="16"/>
      <c r="E115" s="17"/>
      <c r="F115" s="15">
        <f>SUM(F116:F117)</f>
        <v>44176</v>
      </c>
      <c r="G115" s="16"/>
    </row>
    <row r="116" ht="22" customHeight="1" spans="1:7">
      <c r="A116" s="12">
        <v>1</v>
      </c>
      <c r="B116" s="13" t="s">
        <v>47</v>
      </c>
      <c r="C116" s="14" t="s">
        <v>36</v>
      </c>
      <c r="D116" s="14">
        <v>88</v>
      </c>
      <c r="E116" s="15">
        <v>90</v>
      </c>
      <c r="F116" s="15">
        <f>D116*E116</f>
        <v>7920</v>
      </c>
      <c r="G116" s="16"/>
    </row>
    <row r="117" ht="22" customHeight="1" spans="1:7">
      <c r="A117" s="12">
        <v>2</v>
      </c>
      <c r="B117" s="13" t="s">
        <v>48</v>
      </c>
      <c r="C117" s="14" t="s">
        <v>49</v>
      </c>
      <c r="D117" s="14">
        <v>440</v>
      </c>
      <c r="E117" s="15">
        <v>82.4</v>
      </c>
      <c r="F117" s="15">
        <f>D117*E117</f>
        <v>36256</v>
      </c>
      <c r="G117" s="16"/>
    </row>
    <row r="118" ht="22" customHeight="1" spans="1:7">
      <c r="A118" s="12" t="s">
        <v>78</v>
      </c>
      <c r="B118" s="13" t="s">
        <v>79</v>
      </c>
      <c r="C118" s="16"/>
      <c r="D118" s="16"/>
      <c r="E118" s="17"/>
      <c r="F118" s="15">
        <f>F119+F120+F121+F122+F132</f>
        <v>38454.2</v>
      </c>
      <c r="G118" s="16"/>
    </row>
    <row r="119" ht="22" customHeight="1" spans="1:7">
      <c r="A119" s="12" t="s">
        <v>14</v>
      </c>
      <c r="B119" s="13" t="s">
        <v>17</v>
      </c>
      <c r="C119" s="14" t="s">
        <v>16</v>
      </c>
      <c r="D119" s="14">
        <v>1</v>
      </c>
      <c r="E119" s="15">
        <v>450</v>
      </c>
      <c r="F119" s="15">
        <f>D119*E119</f>
        <v>450</v>
      </c>
      <c r="G119" s="16"/>
    </row>
    <row r="120" ht="22" customHeight="1" spans="1:7">
      <c r="A120" s="12" t="s">
        <v>23</v>
      </c>
      <c r="B120" s="13" t="s">
        <v>52</v>
      </c>
      <c r="C120" s="14" t="s">
        <v>22</v>
      </c>
      <c r="D120" s="14">
        <v>1</v>
      </c>
      <c r="E120" s="15">
        <v>600</v>
      </c>
      <c r="F120" s="15">
        <f>D120*E120</f>
        <v>600</v>
      </c>
      <c r="G120" s="16"/>
    </row>
    <row r="121" ht="22" customHeight="1" spans="1:7">
      <c r="A121" s="12" t="s">
        <v>23</v>
      </c>
      <c r="B121" s="13" t="s">
        <v>57</v>
      </c>
      <c r="C121" s="14" t="s">
        <v>22</v>
      </c>
      <c r="D121" s="14">
        <v>2</v>
      </c>
      <c r="E121" s="15">
        <v>70</v>
      </c>
      <c r="F121" s="15">
        <f>D121*E121</f>
        <v>140</v>
      </c>
      <c r="G121" s="16"/>
    </row>
    <row r="122" ht="22" customHeight="1" spans="1:7">
      <c r="A122" s="12" t="s">
        <v>60</v>
      </c>
      <c r="B122" s="13" t="s">
        <v>34</v>
      </c>
      <c r="C122" s="16"/>
      <c r="D122" s="16"/>
      <c r="E122" s="17"/>
      <c r="F122" s="15">
        <f>F123+F124+F130+F131</f>
        <v>35256.2</v>
      </c>
      <c r="G122" s="16"/>
    </row>
    <row r="123" ht="22" customHeight="1" spans="1:7">
      <c r="A123" s="12">
        <v>1</v>
      </c>
      <c r="B123" s="13" t="s">
        <v>35</v>
      </c>
      <c r="C123" s="14" t="s">
        <v>36</v>
      </c>
      <c r="D123" s="14">
        <v>185.6</v>
      </c>
      <c r="E123" s="15">
        <v>2</v>
      </c>
      <c r="F123" s="15">
        <f>D123*E123</f>
        <v>371.2</v>
      </c>
      <c r="G123" s="16"/>
    </row>
    <row r="124" ht="22" customHeight="1" spans="1:7">
      <c r="A124" s="12">
        <v>2</v>
      </c>
      <c r="B124" s="13" t="s">
        <v>37</v>
      </c>
      <c r="C124" s="14" t="s">
        <v>36</v>
      </c>
      <c r="D124" s="14">
        <v>185.6</v>
      </c>
      <c r="E124" s="15">
        <v>5</v>
      </c>
      <c r="F124" s="15">
        <f>D124*E124</f>
        <v>928</v>
      </c>
      <c r="G124" s="16"/>
    </row>
    <row r="125" ht="22" customHeight="1" spans="1:7">
      <c r="A125" s="1" t="s">
        <v>0</v>
      </c>
      <c r="B125" s="1"/>
      <c r="C125" s="1"/>
      <c r="D125" s="1"/>
      <c r="E125" s="1"/>
      <c r="F125" s="1"/>
      <c r="G125" s="1"/>
    </row>
    <row r="126" ht="22" customHeight="1" spans="1:7">
      <c r="A126" s="2" t="s">
        <v>1</v>
      </c>
      <c r="B126" s="2"/>
      <c r="C126" s="2"/>
      <c r="D126" s="2"/>
      <c r="E126" s="2"/>
      <c r="F126" s="2"/>
      <c r="G126" s="2"/>
    </row>
    <row r="127" ht="22" customHeight="1" spans="1:7">
      <c r="A127" s="2" t="s">
        <v>2</v>
      </c>
      <c r="B127" s="2"/>
      <c r="C127" s="2"/>
      <c r="D127" s="2"/>
      <c r="E127" s="2"/>
      <c r="F127" s="2"/>
      <c r="G127" s="2"/>
    </row>
    <row r="128" ht="22" customHeight="1" spans="1:7">
      <c r="A128" s="2" t="s">
        <v>3</v>
      </c>
      <c r="B128" s="3" t="s">
        <v>4</v>
      </c>
      <c r="C128" s="3"/>
      <c r="D128" s="4"/>
      <c r="E128" s="4"/>
      <c r="F128" s="4"/>
      <c r="G128" s="4"/>
    </row>
    <row r="129" ht="22" customHeight="1" spans="1:7">
      <c r="A129" s="5" t="s">
        <v>5</v>
      </c>
      <c r="B129" s="6" t="s">
        <v>6</v>
      </c>
      <c r="C129" s="6" t="s">
        <v>7</v>
      </c>
      <c r="D129" s="6" t="s">
        <v>8</v>
      </c>
      <c r="E129" s="6" t="s">
        <v>9</v>
      </c>
      <c r="F129" s="6" t="s">
        <v>10</v>
      </c>
      <c r="G129" s="6" t="s">
        <v>11</v>
      </c>
    </row>
    <row r="130" ht="22" customHeight="1" spans="1:7">
      <c r="A130" s="7">
        <v>3</v>
      </c>
      <c r="B130" s="8" t="s">
        <v>38</v>
      </c>
      <c r="C130" s="21" t="s">
        <v>39</v>
      </c>
      <c r="D130" s="21">
        <v>630</v>
      </c>
      <c r="E130" s="15">
        <v>49</v>
      </c>
      <c r="F130" s="11">
        <f>D130*E130</f>
        <v>30870</v>
      </c>
      <c r="G130" s="9"/>
    </row>
    <row r="131" ht="22" customHeight="1" spans="1:7">
      <c r="A131" s="12">
        <v>5</v>
      </c>
      <c r="B131" s="13" t="s">
        <v>43</v>
      </c>
      <c r="C131" s="14" t="s">
        <v>44</v>
      </c>
      <c r="D131" s="14">
        <v>10</v>
      </c>
      <c r="E131" s="15">
        <f>F130</f>
        <v>30870</v>
      </c>
      <c r="F131" s="11">
        <f>D131/100*E131</f>
        <v>3087</v>
      </c>
      <c r="G131" s="16"/>
    </row>
    <row r="132" ht="22" customHeight="1" spans="1:7">
      <c r="A132" s="12" t="s">
        <v>77</v>
      </c>
      <c r="B132" s="13" t="s">
        <v>46</v>
      </c>
      <c r="C132" s="16"/>
      <c r="D132" s="16"/>
      <c r="E132" s="17"/>
      <c r="F132" s="15">
        <f>SUM(F133:F134)</f>
        <v>2008</v>
      </c>
      <c r="G132" s="16"/>
    </row>
    <row r="133" ht="22" customHeight="1" spans="1:7">
      <c r="A133" s="12">
        <v>1</v>
      </c>
      <c r="B133" s="13" t="s">
        <v>47</v>
      </c>
      <c r="C133" s="14" t="s">
        <v>36</v>
      </c>
      <c r="D133" s="14">
        <v>4</v>
      </c>
      <c r="E133" s="15">
        <v>90</v>
      </c>
      <c r="F133" s="15">
        <f>D133*E133</f>
        <v>360</v>
      </c>
      <c r="G133" s="16"/>
    </row>
    <row r="134" ht="22" customHeight="1" spans="1:7">
      <c r="A134" s="12">
        <v>2</v>
      </c>
      <c r="B134" s="13" t="s">
        <v>48</v>
      </c>
      <c r="C134" s="14" t="s">
        <v>49</v>
      </c>
      <c r="D134" s="14">
        <v>20</v>
      </c>
      <c r="E134" s="15">
        <v>82.4</v>
      </c>
      <c r="F134" s="15">
        <f>D134*E134</f>
        <v>1648</v>
      </c>
      <c r="G134" s="16"/>
    </row>
    <row r="135" ht="22" customHeight="1" spans="1:7">
      <c r="A135" s="12" t="s">
        <v>80</v>
      </c>
      <c r="B135" s="13" t="s">
        <v>81</v>
      </c>
      <c r="C135" s="16"/>
      <c r="D135" s="16"/>
      <c r="E135" s="17"/>
      <c r="F135" s="15">
        <f>F136+F137+F138</f>
        <v>4170</v>
      </c>
      <c r="G135" s="16"/>
    </row>
    <row r="136" ht="22" customHeight="1" spans="1:7">
      <c r="A136" s="12" t="s">
        <v>20</v>
      </c>
      <c r="B136" s="13" t="s">
        <v>52</v>
      </c>
      <c r="C136" s="14" t="s">
        <v>22</v>
      </c>
      <c r="D136" s="14">
        <v>5</v>
      </c>
      <c r="E136" s="15">
        <v>600</v>
      </c>
      <c r="F136" s="15">
        <f>D136*E136</f>
        <v>3000</v>
      </c>
      <c r="G136" s="16"/>
    </row>
    <row r="137" ht="22" customHeight="1" spans="1:7">
      <c r="A137" s="12" t="s">
        <v>23</v>
      </c>
      <c r="B137" s="13" t="s">
        <v>82</v>
      </c>
      <c r="C137" s="14" t="s">
        <v>22</v>
      </c>
      <c r="D137" s="14">
        <v>9</v>
      </c>
      <c r="E137" s="15">
        <v>110</v>
      </c>
      <c r="F137" s="15">
        <f>D137*E137</f>
        <v>990</v>
      </c>
      <c r="G137" s="16"/>
    </row>
    <row r="138" ht="22" customHeight="1" spans="1:7">
      <c r="A138" s="12" t="s">
        <v>25</v>
      </c>
      <c r="B138" s="13" t="s">
        <v>83</v>
      </c>
      <c r="C138" s="14" t="s">
        <v>22</v>
      </c>
      <c r="D138" s="14">
        <v>2</v>
      </c>
      <c r="E138" s="15">
        <v>90</v>
      </c>
      <c r="F138" s="15">
        <f>D138*E138</f>
        <v>180</v>
      </c>
      <c r="G138" s="16"/>
    </row>
    <row r="139" ht="22" customHeight="1" spans="1:7">
      <c r="A139" s="12" t="s">
        <v>84</v>
      </c>
      <c r="B139" s="13" t="s">
        <v>85</v>
      </c>
      <c r="C139" s="16"/>
      <c r="D139" s="16"/>
      <c r="E139" s="17"/>
      <c r="F139" s="15">
        <f>F140+F141+F142+F143+F148</f>
        <v>35645.92</v>
      </c>
      <c r="G139" s="16"/>
    </row>
    <row r="140" ht="22" customHeight="1" spans="1:7">
      <c r="A140" s="12" t="s">
        <v>20</v>
      </c>
      <c r="B140" s="13" t="s">
        <v>17</v>
      </c>
      <c r="C140" s="14" t="s">
        <v>16</v>
      </c>
      <c r="D140" s="14">
        <v>2</v>
      </c>
      <c r="E140" s="15">
        <v>450</v>
      </c>
      <c r="F140" s="15">
        <f>D140*E140</f>
        <v>900</v>
      </c>
      <c r="G140" s="16"/>
    </row>
    <row r="141" ht="22" customHeight="1" spans="1:7">
      <c r="A141" s="12" t="s">
        <v>20</v>
      </c>
      <c r="B141" s="13" t="s">
        <v>26</v>
      </c>
      <c r="C141" s="14" t="s">
        <v>22</v>
      </c>
      <c r="D141" s="14">
        <v>2</v>
      </c>
      <c r="E141" s="15">
        <v>110</v>
      </c>
      <c r="F141" s="15">
        <f>D141*E141</f>
        <v>220</v>
      </c>
      <c r="G141" s="16"/>
    </row>
    <row r="142" ht="22" customHeight="1" spans="1:7">
      <c r="A142" s="12" t="s">
        <v>20</v>
      </c>
      <c r="B142" s="13" t="s">
        <v>30</v>
      </c>
      <c r="C142" s="14" t="s">
        <v>22</v>
      </c>
      <c r="D142" s="14">
        <v>4</v>
      </c>
      <c r="E142" s="15">
        <v>63</v>
      </c>
      <c r="F142" s="15">
        <f>D142*E142</f>
        <v>252</v>
      </c>
      <c r="G142" s="16"/>
    </row>
    <row r="143" ht="22" customHeight="1" spans="1:7">
      <c r="A143" s="12" t="s">
        <v>25</v>
      </c>
      <c r="B143" s="13" t="s">
        <v>34</v>
      </c>
      <c r="C143" s="16"/>
      <c r="D143" s="16"/>
      <c r="E143" s="17"/>
      <c r="F143" s="15">
        <f>F144+F145+F146+F147</f>
        <v>20137.6</v>
      </c>
      <c r="G143" s="16"/>
    </row>
    <row r="144" ht="22" customHeight="1" spans="1:7">
      <c r="A144" s="12">
        <v>1</v>
      </c>
      <c r="B144" s="13" t="s">
        <v>35</v>
      </c>
      <c r="C144" s="14" t="s">
        <v>36</v>
      </c>
      <c r="D144" s="14">
        <v>148.8</v>
      </c>
      <c r="E144" s="15">
        <v>2</v>
      </c>
      <c r="F144" s="15">
        <f>D144*E144</f>
        <v>297.6</v>
      </c>
      <c r="G144" s="16"/>
    </row>
    <row r="145" ht="22" customHeight="1" spans="1:7">
      <c r="A145" s="12">
        <v>2</v>
      </c>
      <c r="B145" s="13" t="s">
        <v>37</v>
      </c>
      <c r="C145" s="14" t="s">
        <v>36</v>
      </c>
      <c r="D145" s="14">
        <v>148.8</v>
      </c>
      <c r="E145" s="15">
        <v>5</v>
      </c>
      <c r="F145" s="15">
        <f>D145*E145</f>
        <v>744</v>
      </c>
      <c r="G145" s="16"/>
    </row>
    <row r="146" ht="22" customHeight="1" spans="1:7">
      <c r="A146" s="12">
        <v>3</v>
      </c>
      <c r="B146" s="13" t="s">
        <v>40</v>
      </c>
      <c r="C146" s="14" t="s">
        <v>39</v>
      </c>
      <c r="D146" s="14">
        <v>620</v>
      </c>
      <c r="E146" s="15">
        <v>28</v>
      </c>
      <c r="F146" s="15">
        <f>D146*E146</f>
        <v>17360</v>
      </c>
      <c r="G146" s="16"/>
    </row>
    <row r="147" ht="22" customHeight="1" spans="1:7">
      <c r="A147" s="12">
        <v>4</v>
      </c>
      <c r="B147" s="13" t="s">
        <v>43</v>
      </c>
      <c r="C147" s="14" t="s">
        <v>44</v>
      </c>
      <c r="D147" s="14">
        <v>10</v>
      </c>
      <c r="E147" s="15">
        <f>F146</f>
        <v>17360</v>
      </c>
      <c r="F147" s="15">
        <f>D147/100*E147</f>
        <v>1736</v>
      </c>
      <c r="G147" s="16"/>
    </row>
    <row r="148" ht="22" customHeight="1" spans="1:7">
      <c r="A148" s="12" t="s">
        <v>77</v>
      </c>
      <c r="B148" s="13" t="s">
        <v>46</v>
      </c>
      <c r="C148" s="16"/>
      <c r="D148" s="16"/>
      <c r="E148" s="17"/>
      <c r="F148" s="15">
        <f>F149+F150</f>
        <v>14136.32</v>
      </c>
      <c r="G148" s="16"/>
    </row>
    <row r="149" ht="22" customHeight="1" spans="1:7">
      <c r="A149" s="12">
        <v>1</v>
      </c>
      <c r="B149" s="13" t="s">
        <v>47</v>
      </c>
      <c r="C149" s="14" t="s">
        <v>36</v>
      </c>
      <c r="D149" s="14">
        <v>28.16</v>
      </c>
      <c r="E149" s="15">
        <v>90</v>
      </c>
      <c r="F149" s="15">
        <f>D149*E149</f>
        <v>2534.4</v>
      </c>
      <c r="G149" s="16"/>
    </row>
    <row r="150" ht="22" customHeight="1" spans="1:7">
      <c r="A150" s="12">
        <v>2</v>
      </c>
      <c r="B150" s="13" t="s">
        <v>48</v>
      </c>
      <c r="C150" s="14" t="s">
        <v>49</v>
      </c>
      <c r="D150" s="14">
        <v>140.8</v>
      </c>
      <c r="E150" s="15">
        <v>82.4</v>
      </c>
      <c r="F150" s="15">
        <f>D150*E150</f>
        <v>11601.92</v>
      </c>
      <c r="G150" s="16"/>
    </row>
    <row r="151" ht="22" customHeight="1" spans="1:7">
      <c r="A151" s="12" t="s">
        <v>86</v>
      </c>
      <c r="B151" s="13" t="s">
        <v>87</v>
      </c>
      <c r="C151" s="16"/>
      <c r="D151" s="16"/>
      <c r="E151" s="17"/>
      <c r="F151" s="15">
        <f>F152</f>
        <v>1000</v>
      </c>
      <c r="G151" s="16"/>
    </row>
    <row r="152" ht="22" customHeight="1" spans="1:7">
      <c r="A152" s="12" t="s">
        <v>20</v>
      </c>
      <c r="B152" s="13" t="s">
        <v>21</v>
      </c>
      <c r="C152" s="14" t="s">
        <v>22</v>
      </c>
      <c r="D152" s="14">
        <v>1</v>
      </c>
      <c r="E152" s="15">
        <v>1000</v>
      </c>
      <c r="F152" s="15">
        <f>D152*E152</f>
        <v>1000</v>
      </c>
      <c r="G152" s="16"/>
    </row>
    <row r="153" ht="22" customHeight="1" spans="1:7">
      <c r="A153" s="12" t="s">
        <v>88</v>
      </c>
      <c r="B153" s="13" t="s">
        <v>89</v>
      </c>
      <c r="C153" s="16"/>
      <c r="D153" s="16"/>
      <c r="E153" s="17"/>
      <c r="F153" s="15">
        <f>F154+F155+F161+F162+F168</f>
        <v>20390.6</v>
      </c>
      <c r="G153" s="16"/>
    </row>
    <row r="154" ht="22" customHeight="1" spans="1:7">
      <c r="A154" s="12" t="s">
        <v>20</v>
      </c>
      <c r="B154" s="13" t="s">
        <v>17</v>
      </c>
      <c r="C154" s="14" t="s">
        <v>16</v>
      </c>
      <c r="D154" s="14">
        <v>1</v>
      </c>
      <c r="E154" s="15">
        <v>450</v>
      </c>
      <c r="F154" s="15">
        <f>D154*E154</f>
        <v>450</v>
      </c>
      <c r="G154" s="16"/>
    </row>
    <row r="155" ht="22" customHeight="1" spans="1:7">
      <c r="A155" s="12" t="s">
        <v>20</v>
      </c>
      <c r="B155" s="13" t="s">
        <v>26</v>
      </c>
      <c r="C155" s="14" t="s">
        <v>22</v>
      </c>
      <c r="D155" s="14">
        <v>1</v>
      </c>
      <c r="E155" s="15">
        <v>110</v>
      </c>
      <c r="F155" s="15">
        <f>D155*E155</f>
        <v>110</v>
      </c>
      <c r="G155" s="16"/>
    </row>
    <row r="156" ht="22" customHeight="1" spans="1:7">
      <c r="A156" s="1" t="s">
        <v>0</v>
      </c>
      <c r="B156" s="1"/>
      <c r="C156" s="1"/>
      <c r="D156" s="1"/>
      <c r="E156" s="1"/>
      <c r="F156" s="1"/>
      <c r="G156" s="1"/>
    </row>
    <row r="157" ht="22" customHeight="1" spans="1:7">
      <c r="A157" s="2" t="s">
        <v>1</v>
      </c>
      <c r="B157" s="2"/>
      <c r="C157" s="2"/>
      <c r="D157" s="2"/>
      <c r="E157" s="2"/>
      <c r="F157" s="2"/>
      <c r="G157" s="2"/>
    </row>
    <row r="158" ht="22" customHeight="1" spans="1:7">
      <c r="A158" s="2" t="s">
        <v>90</v>
      </c>
      <c r="B158" s="2"/>
      <c r="C158" s="2"/>
      <c r="D158" s="2"/>
      <c r="E158" s="2"/>
      <c r="F158" s="2"/>
      <c r="G158" s="2"/>
    </row>
    <row r="159" ht="22" customHeight="1" spans="1:7">
      <c r="A159" s="2" t="s">
        <v>3</v>
      </c>
      <c r="B159" s="3" t="s">
        <v>4</v>
      </c>
      <c r="C159" s="3"/>
      <c r="D159" s="2"/>
      <c r="E159" s="2"/>
      <c r="F159" s="2"/>
      <c r="G159" s="2"/>
    </row>
    <row r="160" ht="22" customHeight="1" spans="1:7">
      <c r="A160" s="22" t="s">
        <v>5</v>
      </c>
      <c r="B160" s="23" t="s">
        <v>6</v>
      </c>
      <c r="C160" s="23" t="s">
        <v>7</v>
      </c>
      <c r="D160" s="23" t="s">
        <v>8</v>
      </c>
      <c r="E160" s="23" t="s">
        <v>9</v>
      </c>
      <c r="F160" s="23" t="s">
        <v>10</v>
      </c>
      <c r="G160" s="23" t="s">
        <v>11</v>
      </c>
    </row>
    <row r="161" ht="22" customHeight="1" spans="1:7">
      <c r="A161" s="12" t="s">
        <v>23</v>
      </c>
      <c r="B161" s="13" t="s">
        <v>30</v>
      </c>
      <c r="C161" s="14" t="s">
        <v>22</v>
      </c>
      <c r="D161" s="14">
        <v>2</v>
      </c>
      <c r="E161" s="15">
        <v>63</v>
      </c>
      <c r="F161" s="15">
        <f>D161*E161</f>
        <v>126</v>
      </c>
      <c r="G161" s="16"/>
    </row>
    <row r="162" ht="22" customHeight="1" spans="1:7">
      <c r="A162" s="12" t="s">
        <v>25</v>
      </c>
      <c r="B162" s="13" t="s">
        <v>34</v>
      </c>
      <c r="C162" s="16"/>
      <c r="D162" s="16"/>
      <c r="E162" s="17"/>
      <c r="F162" s="15">
        <f>F163+F164+F165+F166+F167</f>
        <v>14885.4</v>
      </c>
      <c r="G162" s="16"/>
    </row>
    <row r="163" ht="22" customHeight="1" spans="1:7">
      <c r="A163" s="12">
        <v>1</v>
      </c>
      <c r="B163" s="13" t="s">
        <v>35</v>
      </c>
      <c r="C163" s="14" t="s">
        <v>36</v>
      </c>
      <c r="D163" s="14">
        <v>91.2</v>
      </c>
      <c r="E163" s="15">
        <v>2</v>
      </c>
      <c r="F163" s="15">
        <f>D163*E163</f>
        <v>182.4</v>
      </c>
      <c r="G163" s="16"/>
    </row>
    <row r="164" ht="22" customHeight="1" spans="1:7">
      <c r="A164" s="12">
        <v>2</v>
      </c>
      <c r="B164" s="13" t="s">
        <v>37</v>
      </c>
      <c r="C164" s="14" t="s">
        <v>36</v>
      </c>
      <c r="D164" s="14">
        <v>91.2</v>
      </c>
      <c r="E164" s="15">
        <v>5</v>
      </c>
      <c r="F164" s="15">
        <f>D164*E164</f>
        <v>456</v>
      </c>
      <c r="G164" s="16"/>
    </row>
    <row r="165" ht="22" customHeight="1" spans="1:7">
      <c r="A165" s="12">
        <v>3</v>
      </c>
      <c r="B165" s="13" t="s">
        <v>40</v>
      </c>
      <c r="C165" s="14" t="s">
        <v>39</v>
      </c>
      <c r="D165" s="14">
        <v>340</v>
      </c>
      <c r="E165" s="15">
        <v>28</v>
      </c>
      <c r="F165" s="15">
        <f>D165*E165</f>
        <v>9520</v>
      </c>
      <c r="G165" s="16"/>
    </row>
    <row r="166" ht="22" customHeight="1" spans="1:7">
      <c r="A166" s="12">
        <v>4</v>
      </c>
      <c r="B166" s="13" t="s">
        <v>43</v>
      </c>
      <c r="C166" s="14" t="s">
        <v>44</v>
      </c>
      <c r="D166" s="14">
        <v>10</v>
      </c>
      <c r="E166" s="15">
        <f>F165</f>
        <v>9520</v>
      </c>
      <c r="F166" s="15">
        <f>D166/100*E166</f>
        <v>952</v>
      </c>
      <c r="G166" s="16"/>
    </row>
    <row r="167" ht="22" customHeight="1" spans="1:7">
      <c r="A167" s="12">
        <v>5</v>
      </c>
      <c r="B167" s="13" t="s">
        <v>91</v>
      </c>
      <c r="C167" s="14" t="s">
        <v>39</v>
      </c>
      <c r="D167" s="14">
        <v>25</v>
      </c>
      <c r="E167" s="15">
        <v>151</v>
      </c>
      <c r="F167" s="15">
        <f>D167*E167</f>
        <v>3775</v>
      </c>
      <c r="G167" s="16"/>
    </row>
    <row r="168" ht="22" customHeight="1" spans="1:7">
      <c r="A168" s="12" t="s">
        <v>27</v>
      </c>
      <c r="B168" s="13" t="s">
        <v>46</v>
      </c>
      <c r="C168" s="16"/>
      <c r="D168" s="16"/>
      <c r="E168" s="17"/>
      <c r="F168" s="15">
        <f>F169+F170</f>
        <v>4819.2</v>
      </c>
      <c r="G168" s="16"/>
    </row>
    <row r="169" ht="22" customHeight="1" spans="1:7">
      <c r="A169" s="12">
        <v>1</v>
      </c>
      <c r="B169" s="13" t="s">
        <v>47</v>
      </c>
      <c r="C169" s="14" t="s">
        <v>36</v>
      </c>
      <c r="D169" s="14">
        <v>9.6</v>
      </c>
      <c r="E169" s="15">
        <v>90</v>
      </c>
      <c r="F169" s="15">
        <f>D169*E169</f>
        <v>864</v>
      </c>
      <c r="G169" s="16"/>
    </row>
    <row r="170" ht="22" customHeight="1" spans="1:7">
      <c r="A170" s="12">
        <v>2</v>
      </c>
      <c r="B170" s="13" t="s">
        <v>48</v>
      </c>
      <c r="C170" s="14" t="s">
        <v>49</v>
      </c>
      <c r="D170" s="14">
        <v>48</v>
      </c>
      <c r="E170" s="15">
        <v>82.4</v>
      </c>
      <c r="F170" s="15">
        <f>D170*E170</f>
        <v>3955.2</v>
      </c>
      <c r="G170" s="16"/>
    </row>
    <row r="171" ht="22" customHeight="1" spans="1:7">
      <c r="A171" s="12" t="s">
        <v>92</v>
      </c>
      <c r="B171" s="13" t="s">
        <v>93</v>
      </c>
      <c r="C171" s="16"/>
      <c r="D171" s="16"/>
      <c r="E171" s="17"/>
      <c r="F171" s="15">
        <f>F172+F173+F174+F175+F182</f>
        <v>58391.59</v>
      </c>
      <c r="G171" s="16"/>
    </row>
    <row r="172" ht="22" customHeight="1" spans="1:7">
      <c r="A172" s="12" t="s">
        <v>14</v>
      </c>
      <c r="B172" s="13" t="s">
        <v>17</v>
      </c>
      <c r="C172" s="14" t="s">
        <v>16</v>
      </c>
      <c r="D172" s="14">
        <v>3</v>
      </c>
      <c r="E172" s="15">
        <v>450</v>
      </c>
      <c r="F172" s="15">
        <f>D172*E172</f>
        <v>1350</v>
      </c>
      <c r="G172" s="16"/>
    </row>
    <row r="173" ht="22" customHeight="1" spans="1:7">
      <c r="A173" s="12" t="s">
        <v>20</v>
      </c>
      <c r="B173" s="13" t="s">
        <v>26</v>
      </c>
      <c r="C173" s="14" t="s">
        <v>22</v>
      </c>
      <c r="D173" s="14">
        <v>3</v>
      </c>
      <c r="E173" s="15">
        <v>110</v>
      </c>
      <c r="F173" s="15">
        <f>D173*E173</f>
        <v>330</v>
      </c>
      <c r="G173" s="16"/>
    </row>
    <row r="174" ht="22" customHeight="1" spans="1:7">
      <c r="A174" s="12" t="s">
        <v>23</v>
      </c>
      <c r="B174" s="13" t="s">
        <v>30</v>
      </c>
      <c r="C174" s="14" t="s">
        <v>22</v>
      </c>
      <c r="D174" s="14">
        <v>6</v>
      </c>
      <c r="E174" s="15">
        <v>63</v>
      </c>
      <c r="F174" s="15">
        <f>D174*E174</f>
        <v>378</v>
      </c>
      <c r="G174" s="16"/>
    </row>
    <row r="175" ht="22" customHeight="1" spans="1:7">
      <c r="A175" s="12" t="s">
        <v>25</v>
      </c>
      <c r="B175" s="13" t="s">
        <v>34</v>
      </c>
      <c r="C175" s="16"/>
      <c r="D175" s="16"/>
      <c r="E175" s="17"/>
      <c r="F175" s="15">
        <f>SUM(F176:F181)</f>
        <v>32237.59</v>
      </c>
      <c r="G175" s="16"/>
    </row>
    <row r="176" ht="22" customHeight="1" spans="1:7">
      <c r="A176" s="12">
        <v>1</v>
      </c>
      <c r="B176" s="13" t="s">
        <v>35</v>
      </c>
      <c r="C176" s="14" t="s">
        <v>36</v>
      </c>
      <c r="D176" s="14">
        <v>390.72</v>
      </c>
      <c r="E176" s="15">
        <v>2</v>
      </c>
      <c r="F176" s="15">
        <f t="shared" ref="F176:F181" si="6">D176*E176</f>
        <v>781.44</v>
      </c>
      <c r="G176" s="16"/>
    </row>
    <row r="177" ht="22" customHeight="1" spans="1:7">
      <c r="A177" s="12">
        <v>2</v>
      </c>
      <c r="B177" s="13" t="s">
        <v>37</v>
      </c>
      <c r="C177" s="14" t="s">
        <v>36</v>
      </c>
      <c r="D177" s="14">
        <v>390.72</v>
      </c>
      <c r="E177" s="15">
        <v>5</v>
      </c>
      <c r="F177" s="15">
        <f t="shared" si="6"/>
        <v>1953.6</v>
      </c>
      <c r="G177" s="16"/>
    </row>
    <row r="178" ht="22" customHeight="1" spans="1:7">
      <c r="A178" s="12">
        <v>3</v>
      </c>
      <c r="B178" s="13" t="s">
        <v>40</v>
      </c>
      <c r="C178" s="14" t="s">
        <v>39</v>
      </c>
      <c r="D178" s="14">
        <v>691</v>
      </c>
      <c r="E178" s="15">
        <v>28</v>
      </c>
      <c r="F178" s="15">
        <f t="shared" si="6"/>
        <v>19348</v>
      </c>
      <c r="G178" s="16"/>
    </row>
    <row r="179" ht="22" customHeight="1" spans="1:7">
      <c r="A179" s="12">
        <v>4</v>
      </c>
      <c r="B179" s="13" t="s">
        <v>41</v>
      </c>
      <c r="C179" s="14" t="s">
        <v>39</v>
      </c>
      <c r="D179" s="14">
        <v>365</v>
      </c>
      <c r="E179" s="15">
        <v>14</v>
      </c>
      <c r="F179" s="15">
        <f t="shared" si="6"/>
        <v>5110</v>
      </c>
      <c r="G179" s="16"/>
    </row>
    <row r="180" ht="22" customHeight="1" spans="1:7">
      <c r="A180" s="12">
        <v>5</v>
      </c>
      <c r="B180" s="13" t="s">
        <v>42</v>
      </c>
      <c r="C180" s="14" t="s">
        <v>39</v>
      </c>
      <c r="D180" s="14">
        <v>315</v>
      </c>
      <c r="E180" s="15">
        <v>7.5</v>
      </c>
      <c r="F180" s="15">
        <f t="shared" si="6"/>
        <v>2362.5</v>
      </c>
      <c r="G180" s="16"/>
    </row>
    <row r="181" ht="22" customHeight="1" spans="1:7">
      <c r="A181" s="12">
        <v>6</v>
      </c>
      <c r="B181" s="13" t="s">
        <v>43</v>
      </c>
      <c r="C181" s="14" t="s">
        <v>44</v>
      </c>
      <c r="D181" s="14">
        <v>10</v>
      </c>
      <c r="E181" s="15">
        <f>F178+F179+F180</f>
        <v>26820.5</v>
      </c>
      <c r="F181" s="15">
        <f>D181/100*E181</f>
        <v>2682.05</v>
      </c>
      <c r="G181" s="16"/>
    </row>
    <row r="182" ht="22" customHeight="1" spans="1:7">
      <c r="A182" s="12" t="s">
        <v>27</v>
      </c>
      <c r="B182" s="13" t="s">
        <v>46</v>
      </c>
      <c r="C182" s="16"/>
      <c r="D182" s="16"/>
      <c r="E182" s="17"/>
      <c r="F182" s="15">
        <f>F183+F184</f>
        <v>24096</v>
      </c>
      <c r="G182" s="16"/>
    </row>
    <row r="183" ht="22" customHeight="1" spans="1:7">
      <c r="A183" s="12">
        <v>1</v>
      </c>
      <c r="B183" s="13" t="s">
        <v>47</v>
      </c>
      <c r="C183" s="14" t="s">
        <v>36</v>
      </c>
      <c r="D183" s="14">
        <v>48</v>
      </c>
      <c r="E183" s="15">
        <v>90</v>
      </c>
      <c r="F183" s="15">
        <f>D183*E183</f>
        <v>4320</v>
      </c>
      <c r="G183" s="16"/>
    </row>
    <row r="184" ht="22" customHeight="1" spans="1:7">
      <c r="A184" s="12">
        <v>2</v>
      </c>
      <c r="B184" s="13" t="s">
        <v>48</v>
      </c>
      <c r="C184" s="14" t="s">
        <v>49</v>
      </c>
      <c r="D184" s="14">
        <v>240</v>
      </c>
      <c r="E184" s="15">
        <v>82.4</v>
      </c>
      <c r="F184" s="15">
        <f>D184*E184</f>
        <v>19776</v>
      </c>
      <c r="G184" s="16"/>
    </row>
    <row r="185" ht="22" customHeight="1" spans="1:7">
      <c r="A185" s="24"/>
      <c r="B185" s="24"/>
      <c r="C185" s="24"/>
      <c r="D185" s="24"/>
      <c r="E185" s="24"/>
      <c r="F185" s="24"/>
      <c r="G185" s="24"/>
    </row>
    <row r="186" ht="22" customHeight="1" spans="1:7">
      <c r="A186" s="25"/>
      <c r="B186" s="25"/>
      <c r="C186" s="25"/>
      <c r="D186" s="25"/>
      <c r="E186" s="25"/>
      <c r="F186" s="25"/>
      <c r="G186" s="25"/>
    </row>
    <row r="187" ht="22" customHeight="1" spans="1:7">
      <c r="A187" s="1" t="s">
        <v>0</v>
      </c>
      <c r="B187" s="1"/>
      <c r="C187" s="1"/>
      <c r="D187" s="1"/>
      <c r="E187" s="1"/>
      <c r="F187" s="1"/>
      <c r="G187" s="1"/>
    </row>
    <row r="188" ht="22" customHeight="1" spans="1:7">
      <c r="A188" s="2" t="s">
        <v>1</v>
      </c>
      <c r="B188" s="2"/>
      <c r="C188" s="2"/>
      <c r="D188" s="2"/>
      <c r="E188" s="2"/>
      <c r="F188" s="2"/>
      <c r="G188" s="2"/>
    </row>
    <row r="189" ht="22" customHeight="1" spans="1:7">
      <c r="A189" s="2" t="s">
        <v>2</v>
      </c>
      <c r="B189" s="2"/>
      <c r="C189" s="2"/>
      <c r="D189" s="2"/>
      <c r="E189" s="2"/>
      <c r="F189" s="2"/>
      <c r="G189" s="2"/>
    </row>
    <row r="190" ht="22" customHeight="1" spans="1:7">
      <c r="A190" s="2" t="s">
        <v>3</v>
      </c>
      <c r="B190" s="3" t="s">
        <v>4</v>
      </c>
      <c r="C190" s="3"/>
      <c r="D190" s="4"/>
      <c r="E190" s="4"/>
      <c r="F190" s="4"/>
      <c r="G190" s="4"/>
    </row>
    <row r="191" ht="22" customHeight="1" spans="1:7">
      <c r="A191" s="5" t="s">
        <v>5</v>
      </c>
      <c r="B191" s="6" t="s">
        <v>6</v>
      </c>
      <c r="C191" s="6" t="s">
        <v>7</v>
      </c>
      <c r="D191" s="6" t="s">
        <v>8</v>
      </c>
      <c r="E191" s="6" t="s">
        <v>9</v>
      </c>
      <c r="F191" s="6" t="s">
        <v>10</v>
      </c>
      <c r="G191" s="6" t="s">
        <v>11</v>
      </c>
    </row>
    <row r="192" ht="22" customHeight="1" spans="1:7">
      <c r="A192" s="7" t="s">
        <v>94</v>
      </c>
      <c r="B192" s="8" t="s">
        <v>95</v>
      </c>
      <c r="C192" s="9"/>
      <c r="D192" s="9"/>
      <c r="E192" s="10"/>
      <c r="F192" s="11">
        <f>F193+F194+F195+F196+F202</f>
        <v>81317.8</v>
      </c>
      <c r="G192" s="9"/>
    </row>
    <row r="193" ht="22" customHeight="1" spans="1:7">
      <c r="A193" s="12" t="s">
        <v>14</v>
      </c>
      <c r="B193" s="13" t="s">
        <v>17</v>
      </c>
      <c r="C193" s="14" t="s">
        <v>16</v>
      </c>
      <c r="D193" s="14">
        <v>1</v>
      </c>
      <c r="E193" s="15">
        <v>450</v>
      </c>
      <c r="F193" s="15">
        <f>D193*E193</f>
        <v>450</v>
      </c>
      <c r="G193" s="16"/>
    </row>
    <row r="194" ht="22" customHeight="1" spans="1:7">
      <c r="A194" s="12" t="s">
        <v>20</v>
      </c>
      <c r="B194" s="13" t="s">
        <v>52</v>
      </c>
      <c r="C194" s="14" t="s">
        <v>22</v>
      </c>
      <c r="D194" s="14">
        <v>1</v>
      </c>
      <c r="E194" s="15">
        <v>600</v>
      </c>
      <c r="F194" s="15">
        <f>D194*E194</f>
        <v>600</v>
      </c>
      <c r="G194" s="16"/>
    </row>
    <row r="195" ht="22" customHeight="1" spans="1:7">
      <c r="A195" s="12" t="s">
        <v>23</v>
      </c>
      <c r="B195" s="13" t="s">
        <v>57</v>
      </c>
      <c r="C195" s="14" t="s">
        <v>22</v>
      </c>
      <c r="D195" s="14">
        <v>2</v>
      </c>
      <c r="E195" s="15">
        <v>70</v>
      </c>
      <c r="F195" s="15">
        <f>D195*E195</f>
        <v>140</v>
      </c>
      <c r="G195" s="16"/>
    </row>
    <row r="196" ht="22" customHeight="1" spans="1:7">
      <c r="A196" s="12" t="s">
        <v>25</v>
      </c>
      <c r="B196" s="13" t="s">
        <v>34</v>
      </c>
      <c r="C196" s="16"/>
      <c r="D196" s="16"/>
      <c r="E196" s="17"/>
      <c r="F196" s="15">
        <f>SUM(F197:F201)</f>
        <v>73099.8</v>
      </c>
      <c r="G196" s="16"/>
    </row>
    <row r="197" ht="22" customHeight="1" spans="1:7">
      <c r="A197" s="12">
        <v>1</v>
      </c>
      <c r="B197" s="13" t="s">
        <v>35</v>
      </c>
      <c r="C197" s="14" t="s">
        <v>36</v>
      </c>
      <c r="D197" s="14">
        <v>362.4</v>
      </c>
      <c r="E197" s="15">
        <v>2</v>
      </c>
      <c r="F197" s="15">
        <f>D197*E197</f>
        <v>724.8</v>
      </c>
      <c r="G197" s="16"/>
    </row>
    <row r="198" ht="22" customHeight="1" spans="1:7">
      <c r="A198" s="12">
        <v>2</v>
      </c>
      <c r="B198" s="13" t="s">
        <v>37</v>
      </c>
      <c r="C198" s="14" t="s">
        <v>36</v>
      </c>
      <c r="D198" s="14">
        <v>362.4</v>
      </c>
      <c r="E198" s="15">
        <v>5</v>
      </c>
      <c r="F198" s="15">
        <f>D198*E198</f>
        <v>1812</v>
      </c>
      <c r="G198" s="16"/>
    </row>
    <row r="199" ht="22" customHeight="1" spans="1:7">
      <c r="A199" s="12">
        <v>1</v>
      </c>
      <c r="B199" s="13" t="s">
        <v>38</v>
      </c>
      <c r="C199" s="14" t="s">
        <v>39</v>
      </c>
      <c r="D199" s="14">
        <v>1220</v>
      </c>
      <c r="E199" s="15">
        <v>49</v>
      </c>
      <c r="F199" s="15">
        <f>D199*E199</f>
        <v>59780</v>
      </c>
      <c r="G199" s="16"/>
    </row>
    <row r="200" ht="22" customHeight="1" spans="1:7">
      <c r="A200" s="12">
        <v>2</v>
      </c>
      <c r="B200" s="13" t="s">
        <v>43</v>
      </c>
      <c r="C200" s="14" t="s">
        <v>44</v>
      </c>
      <c r="D200" s="14">
        <v>10</v>
      </c>
      <c r="E200" s="15">
        <f>F199</f>
        <v>59780</v>
      </c>
      <c r="F200" s="15">
        <f>D200/100*E200</f>
        <v>5978</v>
      </c>
      <c r="G200" s="16"/>
    </row>
    <row r="201" ht="22" customHeight="1" spans="1:7">
      <c r="A201" s="12">
        <v>3</v>
      </c>
      <c r="B201" s="13" t="s">
        <v>59</v>
      </c>
      <c r="C201" s="14" t="s">
        <v>39</v>
      </c>
      <c r="D201" s="14">
        <v>31</v>
      </c>
      <c r="E201" s="15">
        <v>155</v>
      </c>
      <c r="F201" s="15">
        <f>D201*E201</f>
        <v>4805</v>
      </c>
      <c r="G201" s="16"/>
    </row>
    <row r="202" ht="22" customHeight="1" spans="1:7">
      <c r="A202" s="12" t="s">
        <v>27</v>
      </c>
      <c r="B202" s="13" t="s">
        <v>46</v>
      </c>
      <c r="C202" s="16"/>
      <c r="D202" s="16"/>
      <c r="E202" s="17"/>
      <c r="F202" s="15">
        <f>F203+F204</f>
        <v>7028</v>
      </c>
      <c r="G202" s="16"/>
    </row>
    <row r="203" ht="22" customHeight="1" spans="1:7">
      <c r="A203" s="12">
        <v>1</v>
      </c>
      <c r="B203" s="13" t="s">
        <v>47</v>
      </c>
      <c r="C203" s="14" t="s">
        <v>36</v>
      </c>
      <c r="D203" s="14">
        <v>14</v>
      </c>
      <c r="E203" s="15">
        <v>90</v>
      </c>
      <c r="F203" s="15">
        <f>D203*E203</f>
        <v>1260</v>
      </c>
      <c r="G203" s="16"/>
    </row>
    <row r="204" ht="22" customHeight="1" spans="1:7">
      <c r="A204" s="12">
        <v>2</v>
      </c>
      <c r="B204" s="13" t="s">
        <v>48</v>
      </c>
      <c r="C204" s="14" t="s">
        <v>49</v>
      </c>
      <c r="D204" s="14">
        <v>70</v>
      </c>
      <c r="E204" s="15">
        <v>82.4</v>
      </c>
      <c r="F204" s="15">
        <f>D204*E204</f>
        <v>5768</v>
      </c>
      <c r="G204" s="16"/>
    </row>
    <row r="205" ht="22" customHeight="1" spans="1:7">
      <c r="A205" s="12" t="s">
        <v>96</v>
      </c>
      <c r="B205" s="13" t="s">
        <v>97</v>
      </c>
      <c r="C205" s="16"/>
      <c r="D205" s="16"/>
      <c r="E205" s="17"/>
      <c r="F205" s="15">
        <f>F206+F207+F208+F209+F210+F211+F212+F213+F226</f>
        <v>104294.91</v>
      </c>
      <c r="G205" s="16"/>
    </row>
    <row r="206" ht="22" customHeight="1" spans="1:7">
      <c r="A206" s="12" t="s">
        <v>14</v>
      </c>
      <c r="B206" s="13" t="s">
        <v>17</v>
      </c>
      <c r="C206" s="14" t="s">
        <v>16</v>
      </c>
      <c r="D206" s="14">
        <v>3</v>
      </c>
      <c r="E206" s="15">
        <v>450</v>
      </c>
      <c r="F206" s="15">
        <f>D206*E206</f>
        <v>1350</v>
      </c>
      <c r="G206" s="16"/>
    </row>
    <row r="207" ht="22" customHeight="1" spans="1:7">
      <c r="A207" s="12" t="s">
        <v>27</v>
      </c>
      <c r="B207" s="13" t="s">
        <v>98</v>
      </c>
      <c r="C207" s="14" t="s">
        <v>22</v>
      </c>
      <c r="D207" s="14">
        <v>1</v>
      </c>
      <c r="E207" s="15">
        <v>1000</v>
      </c>
      <c r="F207" s="15">
        <f t="shared" ref="F207:F212" si="7">D207*E207</f>
        <v>1000</v>
      </c>
      <c r="G207" s="16"/>
    </row>
    <row r="208" ht="22" customHeight="1" spans="1:7">
      <c r="A208" s="26"/>
      <c r="B208" s="13" t="s">
        <v>52</v>
      </c>
      <c r="C208" s="14" t="s">
        <v>22</v>
      </c>
      <c r="D208" s="14">
        <v>1</v>
      </c>
      <c r="E208" s="15">
        <v>600</v>
      </c>
      <c r="F208" s="15">
        <f t="shared" si="7"/>
        <v>600</v>
      </c>
      <c r="G208" s="16"/>
    </row>
    <row r="209" ht="22" customHeight="1" spans="1:7">
      <c r="A209" s="12" t="s">
        <v>20</v>
      </c>
      <c r="B209" s="13" t="s">
        <v>26</v>
      </c>
      <c r="C209" s="14" t="s">
        <v>22</v>
      </c>
      <c r="D209" s="14">
        <v>1</v>
      </c>
      <c r="E209" s="15">
        <v>110</v>
      </c>
      <c r="F209" s="15">
        <f t="shared" si="7"/>
        <v>110</v>
      </c>
      <c r="G209" s="16"/>
    </row>
    <row r="210" ht="22" customHeight="1" spans="1:7">
      <c r="A210" s="12" t="s">
        <v>23</v>
      </c>
      <c r="B210" s="13" t="s">
        <v>99</v>
      </c>
      <c r="C210" s="14" t="s">
        <v>22</v>
      </c>
      <c r="D210" s="14">
        <v>2</v>
      </c>
      <c r="E210" s="15">
        <v>100</v>
      </c>
      <c r="F210" s="15">
        <f t="shared" si="7"/>
        <v>200</v>
      </c>
      <c r="G210" s="16"/>
    </row>
    <row r="211" ht="22" customHeight="1" spans="1:7">
      <c r="A211" s="12" t="s">
        <v>23</v>
      </c>
      <c r="B211" s="13" t="s">
        <v>57</v>
      </c>
      <c r="C211" s="14" t="s">
        <v>22</v>
      </c>
      <c r="D211" s="14">
        <v>2</v>
      </c>
      <c r="E211" s="15">
        <v>70</v>
      </c>
      <c r="F211" s="15">
        <f t="shared" si="7"/>
        <v>140</v>
      </c>
      <c r="G211" s="16"/>
    </row>
    <row r="212" ht="22" customHeight="1" spans="1:7">
      <c r="A212" s="12" t="s">
        <v>23</v>
      </c>
      <c r="B212" s="13" t="s">
        <v>30</v>
      </c>
      <c r="C212" s="14" t="s">
        <v>22</v>
      </c>
      <c r="D212" s="14">
        <v>2</v>
      </c>
      <c r="E212" s="15">
        <v>63</v>
      </c>
      <c r="F212" s="15">
        <f t="shared" si="7"/>
        <v>126</v>
      </c>
      <c r="G212" s="16"/>
    </row>
    <row r="213" ht="22" customHeight="1" spans="1:7">
      <c r="A213" s="12" t="s">
        <v>25</v>
      </c>
      <c r="B213" s="13" t="s">
        <v>34</v>
      </c>
      <c r="C213" s="16"/>
      <c r="D213" s="16"/>
      <c r="E213" s="17"/>
      <c r="F213" s="15">
        <f>F214+F215+F216+F217+F223+F224+F225</f>
        <v>80688.91</v>
      </c>
      <c r="G213" s="16"/>
    </row>
    <row r="214" ht="22" customHeight="1" spans="1:7">
      <c r="A214" s="12">
        <v>1</v>
      </c>
      <c r="B214" s="13" t="s">
        <v>35</v>
      </c>
      <c r="C214" s="14" t="s">
        <v>36</v>
      </c>
      <c r="D214" s="14">
        <v>554.88</v>
      </c>
      <c r="E214" s="15">
        <v>2</v>
      </c>
      <c r="F214" s="15">
        <f>D214*E214</f>
        <v>1109.76</v>
      </c>
      <c r="G214" s="16"/>
    </row>
    <row r="215" ht="22" customHeight="1" spans="1:7">
      <c r="A215" s="12">
        <v>2</v>
      </c>
      <c r="B215" s="13" t="s">
        <v>37</v>
      </c>
      <c r="C215" s="14" t="s">
        <v>36</v>
      </c>
      <c r="D215" s="14">
        <v>554.88</v>
      </c>
      <c r="E215" s="15">
        <v>5</v>
      </c>
      <c r="F215" s="15">
        <f>D215*E215</f>
        <v>2774.4</v>
      </c>
      <c r="G215" s="16"/>
    </row>
    <row r="216" ht="22" customHeight="1" spans="1:7">
      <c r="A216" s="12">
        <v>3</v>
      </c>
      <c r="B216" s="13" t="s">
        <v>100</v>
      </c>
      <c r="C216" s="14" t="s">
        <v>39</v>
      </c>
      <c r="D216" s="14">
        <v>470</v>
      </c>
      <c r="E216" s="15">
        <v>120</v>
      </c>
      <c r="F216" s="15">
        <f>D216*E216</f>
        <v>56400</v>
      </c>
      <c r="G216" s="16"/>
    </row>
    <row r="217" ht="22" customHeight="1" spans="1:7">
      <c r="A217" s="12">
        <v>4</v>
      </c>
      <c r="B217" s="13" t="s">
        <v>38</v>
      </c>
      <c r="C217" s="14" t="s">
        <v>39</v>
      </c>
      <c r="D217" s="14">
        <v>20</v>
      </c>
      <c r="E217" s="15">
        <v>49</v>
      </c>
      <c r="F217" s="15">
        <f>D217*E217</f>
        <v>980</v>
      </c>
      <c r="G217" s="16"/>
    </row>
    <row r="218" ht="22" customHeight="1" spans="1:7">
      <c r="A218" s="1" t="s">
        <v>0</v>
      </c>
      <c r="B218" s="1"/>
      <c r="C218" s="1"/>
      <c r="D218" s="1"/>
      <c r="E218" s="1"/>
      <c r="F218" s="1"/>
      <c r="G218" s="1"/>
    </row>
    <row r="219" ht="22" customHeight="1" spans="1:7">
      <c r="A219" s="2" t="s">
        <v>1</v>
      </c>
      <c r="B219" s="2"/>
      <c r="C219" s="2"/>
      <c r="D219" s="2"/>
      <c r="E219" s="2"/>
      <c r="F219" s="2"/>
      <c r="G219" s="2"/>
    </row>
    <row r="220" ht="22" customHeight="1" spans="1:7">
      <c r="A220" s="2" t="s">
        <v>2</v>
      </c>
      <c r="B220" s="2"/>
      <c r="C220" s="2"/>
      <c r="D220" s="2"/>
      <c r="E220" s="2"/>
      <c r="F220" s="2"/>
      <c r="G220" s="2"/>
    </row>
    <row r="221" ht="22" customHeight="1" spans="1:7">
      <c r="A221" s="2" t="s">
        <v>3</v>
      </c>
      <c r="B221" s="3" t="s">
        <v>4</v>
      </c>
      <c r="C221" s="3"/>
      <c r="D221" s="4"/>
      <c r="E221" s="4"/>
      <c r="F221" s="4"/>
      <c r="G221" s="4"/>
    </row>
    <row r="222" ht="22" customHeight="1" spans="1:7">
      <c r="A222" s="5" t="s">
        <v>5</v>
      </c>
      <c r="B222" s="6" t="s">
        <v>6</v>
      </c>
      <c r="C222" s="6" t="s">
        <v>7</v>
      </c>
      <c r="D222" s="6" t="s">
        <v>8</v>
      </c>
      <c r="E222" s="6" t="s">
        <v>9</v>
      </c>
      <c r="F222" s="6" t="s">
        <v>10</v>
      </c>
      <c r="G222" s="6" t="s">
        <v>11</v>
      </c>
    </row>
    <row r="223" ht="22" customHeight="1" spans="1:7">
      <c r="A223" s="7">
        <v>3</v>
      </c>
      <c r="B223" s="8" t="s">
        <v>40</v>
      </c>
      <c r="C223" s="21" t="s">
        <v>39</v>
      </c>
      <c r="D223" s="21">
        <v>375</v>
      </c>
      <c r="E223" s="15">
        <v>28</v>
      </c>
      <c r="F223" s="11">
        <f>D223*E223</f>
        <v>10500</v>
      </c>
      <c r="G223" s="9"/>
    </row>
    <row r="224" ht="22" customHeight="1" spans="1:7">
      <c r="A224" s="12">
        <v>4</v>
      </c>
      <c r="B224" s="13" t="s">
        <v>42</v>
      </c>
      <c r="C224" s="14" t="s">
        <v>39</v>
      </c>
      <c r="D224" s="14">
        <v>259</v>
      </c>
      <c r="E224" s="15">
        <v>7.5</v>
      </c>
      <c r="F224" s="11">
        <f>D224*E224</f>
        <v>1942.5</v>
      </c>
      <c r="G224" s="16"/>
    </row>
    <row r="225" ht="22" customHeight="1" spans="1:7">
      <c r="A225" s="12">
        <v>5</v>
      </c>
      <c r="B225" s="13" t="s">
        <v>43</v>
      </c>
      <c r="C225" s="14" t="s">
        <v>44</v>
      </c>
      <c r="D225" s="14">
        <v>10</v>
      </c>
      <c r="E225" s="15">
        <f>F216+F217+F223+F224</f>
        <v>69822.5</v>
      </c>
      <c r="F225" s="11">
        <f>D225/100*E225</f>
        <v>6982.25</v>
      </c>
      <c r="G225" s="16"/>
    </row>
    <row r="226" ht="22" customHeight="1" spans="1:7">
      <c r="A226" s="12" t="s">
        <v>27</v>
      </c>
      <c r="B226" s="13" t="s">
        <v>46</v>
      </c>
      <c r="C226" s="16"/>
      <c r="D226" s="16"/>
      <c r="E226" s="17"/>
      <c r="F226" s="15">
        <f>F227+F228</f>
        <v>20080</v>
      </c>
      <c r="G226" s="16"/>
    </row>
    <row r="227" ht="22" customHeight="1" spans="1:7">
      <c r="A227" s="12">
        <v>1</v>
      </c>
      <c r="B227" s="13" t="s">
        <v>47</v>
      </c>
      <c r="C227" s="14" t="s">
        <v>36</v>
      </c>
      <c r="D227" s="14">
        <v>40</v>
      </c>
      <c r="E227" s="15">
        <v>90</v>
      </c>
      <c r="F227" s="15">
        <f>D227*E227</f>
        <v>3600</v>
      </c>
      <c r="G227" s="16"/>
    </row>
    <row r="228" ht="22" customHeight="1" spans="1:7">
      <c r="A228" s="12">
        <v>2</v>
      </c>
      <c r="B228" s="13" t="s">
        <v>48</v>
      </c>
      <c r="C228" s="14" t="s">
        <v>49</v>
      </c>
      <c r="D228" s="14">
        <v>200</v>
      </c>
      <c r="E228" s="15">
        <v>82.4</v>
      </c>
      <c r="F228" s="15">
        <f>D228*E228</f>
        <v>16480</v>
      </c>
      <c r="G228" s="16"/>
    </row>
    <row r="229" ht="22" customHeight="1" spans="1:7">
      <c r="A229" s="12" t="s">
        <v>101</v>
      </c>
      <c r="B229" s="13" t="s">
        <v>102</v>
      </c>
      <c r="C229" s="16"/>
      <c r="D229" s="16"/>
      <c r="E229" s="17"/>
      <c r="F229" s="15">
        <f>F230+F236</f>
        <v>128829.72</v>
      </c>
      <c r="G229" s="16"/>
    </row>
    <row r="230" ht="22" customHeight="1" spans="1:7">
      <c r="A230" s="12" t="s">
        <v>14</v>
      </c>
      <c r="B230" s="13" t="s">
        <v>34</v>
      </c>
      <c r="C230" s="16"/>
      <c r="D230" s="16"/>
      <c r="E230" s="17"/>
      <c r="F230" s="15">
        <f>SUM(F231:F235)</f>
        <v>122002.52</v>
      </c>
      <c r="G230" s="16"/>
    </row>
    <row r="231" ht="22" customHeight="1" spans="1:7">
      <c r="A231" s="12">
        <v>1</v>
      </c>
      <c r="B231" s="13" t="s">
        <v>35</v>
      </c>
      <c r="C231" s="14" t="s">
        <v>36</v>
      </c>
      <c r="D231" s="14">
        <v>577.76</v>
      </c>
      <c r="E231" s="15">
        <v>2</v>
      </c>
      <c r="F231" s="15">
        <f>D231*E231</f>
        <v>1155.52</v>
      </c>
      <c r="G231" s="16"/>
    </row>
    <row r="232" ht="22" customHeight="1" spans="1:7">
      <c r="A232" s="12">
        <v>2</v>
      </c>
      <c r="B232" s="13" t="s">
        <v>37</v>
      </c>
      <c r="C232" s="14" t="s">
        <v>36</v>
      </c>
      <c r="D232" s="14">
        <v>577.76</v>
      </c>
      <c r="E232" s="15">
        <v>5</v>
      </c>
      <c r="F232" s="15">
        <f>D232*E232</f>
        <v>2888.8</v>
      </c>
      <c r="G232" s="16"/>
    </row>
    <row r="233" ht="22" customHeight="1" spans="1:7">
      <c r="A233" s="12">
        <v>3</v>
      </c>
      <c r="B233" s="13" t="s">
        <v>38</v>
      </c>
      <c r="C233" s="14" t="s">
        <v>39</v>
      </c>
      <c r="D233" s="14">
        <v>1938</v>
      </c>
      <c r="E233" s="15">
        <v>49</v>
      </c>
      <c r="F233" s="15">
        <f>D233*E233</f>
        <v>94962</v>
      </c>
      <c r="G233" s="16"/>
    </row>
    <row r="234" ht="22" customHeight="1" spans="1:7">
      <c r="A234" s="12">
        <v>4</v>
      </c>
      <c r="B234" s="13" t="s">
        <v>43</v>
      </c>
      <c r="C234" s="14" t="s">
        <v>44</v>
      </c>
      <c r="D234" s="14">
        <v>10</v>
      </c>
      <c r="E234" s="15">
        <f>F233</f>
        <v>94962</v>
      </c>
      <c r="F234" s="15">
        <f>D234/100*E234</f>
        <v>9496.2</v>
      </c>
      <c r="G234" s="16"/>
    </row>
    <row r="235" ht="22" customHeight="1" spans="1:7">
      <c r="A235" s="12">
        <v>5</v>
      </c>
      <c r="B235" s="13" t="s">
        <v>66</v>
      </c>
      <c r="C235" s="14" t="s">
        <v>39</v>
      </c>
      <c r="D235" s="14">
        <v>90</v>
      </c>
      <c r="E235" s="15">
        <v>150</v>
      </c>
      <c r="F235" s="15">
        <f>D235*E235</f>
        <v>13500</v>
      </c>
      <c r="G235" s="16"/>
    </row>
    <row r="236" ht="22" customHeight="1" spans="1:7">
      <c r="A236" s="12" t="s">
        <v>20</v>
      </c>
      <c r="B236" s="13" t="s">
        <v>46</v>
      </c>
      <c r="C236" s="16"/>
      <c r="D236" s="16"/>
      <c r="E236" s="17"/>
      <c r="F236" s="15">
        <f>SUM(F237:F238)</f>
        <v>6827.2</v>
      </c>
      <c r="G236" s="16"/>
    </row>
    <row r="237" ht="22" customHeight="1" spans="1:7">
      <c r="A237" s="12">
        <v>1</v>
      </c>
      <c r="B237" s="13" t="s">
        <v>47</v>
      </c>
      <c r="C237" s="14" t="s">
        <v>36</v>
      </c>
      <c r="D237" s="14">
        <v>13.6</v>
      </c>
      <c r="E237" s="15">
        <v>90</v>
      </c>
      <c r="F237" s="15">
        <f>D237*E237</f>
        <v>1224</v>
      </c>
      <c r="G237" s="16"/>
    </row>
    <row r="238" ht="22" customHeight="1" spans="1:7">
      <c r="A238" s="12">
        <v>2</v>
      </c>
      <c r="B238" s="13" t="s">
        <v>48</v>
      </c>
      <c r="C238" s="14" t="s">
        <v>49</v>
      </c>
      <c r="D238" s="14">
        <v>68</v>
      </c>
      <c r="E238" s="15">
        <v>82.4</v>
      </c>
      <c r="F238" s="15">
        <f>D238*E238</f>
        <v>5603.2</v>
      </c>
      <c r="G238" s="16"/>
    </row>
    <row r="239" ht="22" customHeight="1" spans="1:7">
      <c r="A239" s="12" t="s">
        <v>103</v>
      </c>
      <c r="B239" s="13" t="s">
        <v>104</v>
      </c>
      <c r="C239" s="16"/>
      <c r="D239" s="16"/>
      <c r="E239" s="17"/>
      <c r="F239" s="15">
        <f>F240</f>
        <v>1500</v>
      </c>
      <c r="G239" s="16"/>
    </row>
    <row r="240" ht="22" customHeight="1" spans="1:7">
      <c r="A240" s="12" t="s">
        <v>14</v>
      </c>
      <c r="B240" s="13" t="s">
        <v>56</v>
      </c>
      <c r="C240" s="14" t="s">
        <v>22</v>
      </c>
      <c r="D240" s="14">
        <v>1</v>
      </c>
      <c r="E240" s="15">
        <v>1500</v>
      </c>
      <c r="F240" s="15">
        <f>D240*E240</f>
        <v>1500</v>
      </c>
      <c r="G240" s="16"/>
    </row>
    <row r="241" ht="22" customHeight="1" spans="1:7">
      <c r="A241" s="12" t="s">
        <v>105</v>
      </c>
      <c r="B241" s="13" t="s">
        <v>106</v>
      </c>
      <c r="C241" s="16"/>
      <c r="D241" s="16"/>
      <c r="E241" s="17"/>
      <c r="F241" s="15">
        <f>F242</f>
        <v>1500</v>
      </c>
      <c r="G241" s="16"/>
    </row>
    <row r="242" ht="22" customHeight="1" spans="1:7">
      <c r="A242" s="12" t="s">
        <v>14</v>
      </c>
      <c r="B242" s="13" t="s">
        <v>56</v>
      </c>
      <c r="C242" s="14" t="s">
        <v>22</v>
      </c>
      <c r="D242" s="14">
        <v>1</v>
      </c>
      <c r="E242" s="15">
        <v>1500</v>
      </c>
      <c r="F242" s="15">
        <f>D242*E242</f>
        <v>1500</v>
      </c>
      <c r="G242" s="16"/>
    </row>
    <row r="243" ht="22" customHeight="1" spans="1:7">
      <c r="A243" s="12" t="s">
        <v>107</v>
      </c>
      <c r="B243" s="13" t="s">
        <v>108</v>
      </c>
      <c r="C243" s="16"/>
      <c r="D243" s="16"/>
      <c r="E243" s="17"/>
      <c r="F243" s="15">
        <f>F244</f>
        <v>1000</v>
      </c>
      <c r="G243" s="16"/>
    </row>
    <row r="244" ht="22" customHeight="1" spans="1:7">
      <c r="A244" s="12" t="s">
        <v>14</v>
      </c>
      <c r="B244" s="13" t="s">
        <v>21</v>
      </c>
      <c r="C244" s="14" t="s">
        <v>22</v>
      </c>
      <c r="D244" s="14">
        <v>1</v>
      </c>
      <c r="E244" s="15">
        <v>1000</v>
      </c>
      <c r="F244" s="15">
        <f>D244*E244</f>
        <v>1000</v>
      </c>
      <c r="G244" s="16"/>
    </row>
    <row r="245" ht="22" customHeight="1" spans="1:7">
      <c r="A245" s="12" t="s">
        <v>109</v>
      </c>
      <c r="B245" s="13" t="s">
        <v>110</v>
      </c>
      <c r="C245" s="16"/>
      <c r="D245" s="16"/>
      <c r="E245" s="17"/>
      <c r="F245" s="15">
        <f>F246</f>
        <v>200</v>
      </c>
      <c r="G245" s="16"/>
    </row>
    <row r="246" ht="22" customHeight="1" spans="1:7">
      <c r="A246" s="12" t="s">
        <v>14</v>
      </c>
      <c r="B246" s="13" t="s">
        <v>111</v>
      </c>
      <c r="C246" s="14" t="s">
        <v>22</v>
      </c>
      <c r="D246" s="14">
        <v>1</v>
      </c>
      <c r="E246" s="15">
        <v>200</v>
      </c>
      <c r="F246" s="15">
        <f>D246*E246</f>
        <v>200</v>
      </c>
      <c r="G246" s="16"/>
    </row>
    <row r="247" ht="22" customHeight="1" spans="1:7">
      <c r="A247" s="12" t="s">
        <v>112</v>
      </c>
      <c r="B247" s="13" t="s">
        <v>113</v>
      </c>
      <c r="C247" s="16"/>
      <c r="D247" s="16"/>
      <c r="E247" s="17"/>
      <c r="F247" s="15">
        <f>F256+F257+F263</f>
        <v>31323.4</v>
      </c>
      <c r="G247" s="16"/>
    </row>
    <row r="248" ht="22" customHeight="1" spans="1:7">
      <c r="A248" s="27" t="s">
        <v>114</v>
      </c>
      <c r="B248" s="24"/>
      <c r="C248" s="24"/>
      <c r="D248" s="24"/>
      <c r="E248" s="24"/>
      <c r="F248" s="24"/>
      <c r="G248" s="24"/>
    </row>
    <row r="249" ht="22" customHeight="1" spans="1:7">
      <c r="A249" s="27" t="s">
        <v>114</v>
      </c>
      <c r="B249" s="24"/>
      <c r="C249" s="24"/>
      <c r="D249" s="24"/>
      <c r="E249" s="24"/>
      <c r="F249" s="24"/>
      <c r="G249" s="24"/>
    </row>
    <row r="250" ht="22" customHeight="1" spans="1:7">
      <c r="A250" s="27" t="s">
        <v>114</v>
      </c>
      <c r="B250" s="24"/>
      <c r="C250" s="24"/>
      <c r="D250" s="24"/>
      <c r="E250" s="24"/>
      <c r="F250" s="24"/>
      <c r="G250" s="24"/>
    </row>
    <row r="251" ht="22" customHeight="1" spans="1:7">
      <c r="A251" s="1" t="s">
        <v>0</v>
      </c>
      <c r="B251" s="1"/>
      <c r="C251" s="1"/>
      <c r="D251" s="1"/>
      <c r="E251" s="1"/>
      <c r="F251" s="1"/>
      <c r="G251" s="1"/>
    </row>
    <row r="252" ht="22" customHeight="1" spans="1:7">
      <c r="A252" s="2" t="s">
        <v>1</v>
      </c>
      <c r="B252" s="2"/>
      <c r="C252" s="2"/>
      <c r="D252" s="2"/>
      <c r="E252" s="2"/>
      <c r="F252" s="2"/>
      <c r="G252" s="2"/>
    </row>
    <row r="253" ht="22" customHeight="1" spans="1:7">
      <c r="A253" s="2" t="s">
        <v>2</v>
      </c>
      <c r="B253" s="2"/>
      <c r="C253" s="2"/>
      <c r="D253" s="2"/>
      <c r="E253" s="2"/>
      <c r="F253" s="2"/>
      <c r="G253" s="2"/>
    </row>
    <row r="254" ht="22" customHeight="1" spans="1:7">
      <c r="A254" s="2" t="s">
        <v>3</v>
      </c>
      <c r="B254" s="3" t="s">
        <v>4</v>
      </c>
      <c r="C254" s="3"/>
      <c r="D254" s="4"/>
      <c r="E254" s="4"/>
      <c r="F254" s="4"/>
      <c r="G254" s="4"/>
    </row>
    <row r="255" ht="22" customHeight="1" spans="1:7">
      <c r="A255" s="5" t="s">
        <v>5</v>
      </c>
      <c r="B255" s="6" t="s">
        <v>6</v>
      </c>
      <c r="C255" s="6" t="s">
        <v>7</v>
      </c>
      <c r="D255" s="6" t="s">
        <v>8</v>
      </c>
      <c r="E255" s="6" t="s">
        <v>9</v>
      </c>
      <c r="F255" s="6" t="s">
        <v>10</v>
      </c>
      <c r="G255" s="6" t="s">
        <v>11</v>
      </c>
    </row>
    <row r="256" ht="22" customHeight="1" spans="1:7">
      <c r="A256" s="7" t="s">
        <v>14</v>
      </c>
      <c r="B256" s="8" t="s">
        <v>52</v>
      </c>
      <c r="C256" s="21" t="s">
        <v>22</v>
      </c>
      <c r="D256" s="21">
        <v>3</v>
      </c>
      <c r="E256" s="15">
        <v>600</v>
      </c>
      <c r="F256" s="11">
        <f>D256*E256</f>
        <v>1800</v>
      </c>
      <c r="G256" s="9"/>
    </row>
    <row r="257" ht="22" customHeight="1" spans="1:7">
      <c r="A257" s="12" t="s">
        <v>20</v>
      </c>
      <c r="B257" s="13" t="s">
        <v>34</v>
      </c>
      <c r="C257" s="16"/>
      <c r="D257" s="16"/>
      <c r="E257" s="17"/>
      <c r="F257" s="15">
        <f>SUM(F258:F262)</f>
        <v>27113.8</v>
      </c>
      <c r="G257" s="16"/>
    </row>
    <row r="258" ht="22" customHeight="1" spans="1:7">
      <c r="A258" s="12">
        <v>1</v>
      </c>
      <c r="B258" s="13" t="s">
        <v>35</v>
      </c>
      <c r="C258" s="14" t="s">
        <v>36</v>
      </c>
      <c r="D258" s="14">
        <v>166.4</v>
      </c>
      <c r="E258" s="15">
        <v>2</v>
      </c>
      <c r="F258" s="15">
        <f>D258*E258</f>
        <v>332.8</v>
      </c>
      <c r="G258" s="16"/>
    </row>
    <row r="259" ht="22" customHeight="1" spans="1:7">
      <c r="A259" s="12">
        <v>2</v>
      </c>
      <c r="B259" s="13" t="s">
        <v>37</v>
      </c>
      <c r="C259" s="14" t="s">
        <v>36</v>
      </c>
      <c r="D259" s="14">
        <v>166.4</v>
      </c>
      <c r="E259" s="15">
        <v>5</v>
      </c>
      <c r="F259" s="15">
        <f>D259*E259</f>
        <v>832</v>
      </c>
      <c r="G259" s="16"/>
    </row>
    <row r="260" ht="22" customHeight="1" spans="1:7">
      <c r="A260" s="12">
        <v>3</v>
      </c>
      <c r="B260" s="13" t="s">
        <v>38</v>
      </c>
      <c r="C260" s="14" t="s">
        <v>39</v>
      </c>
      <c r="D260" s="14">
        <v>470</v>
      </c>
      <c r="E260" s="15">
        <v>49</v>
      </c>
      <c r="F260" s="15">
        <f>D260*E260</f>
        <v>23030</v>
      </c>
      <c r="G260" s="16"/>
    </row>
    <row r="261" ht="22" customHeight="1" spans="1:7">
      <c r="A261" s="12">
        <v>3</v>
      </c>
      <c r="B261" s="13" t="s">
        <v>115</v>
      </c>
      <c r="C261" s="14" t="s">
        <v>39</v>
      </c>
      <c r="D261" s="14">
        <v>20</v>
      </c>
      <c r="E261" s="15">
        <v>28</v>
      </c>
      <c r="F261" s="15">
        <f>D261*E261</f>
        <v>560</v>
      </c>
      <c r="G261" s="16"/>
    </row>
    <row r="262" ht="22" customHeight="1" spans="1:7">
      <c r="A262" s="12">
        <v>4</v>
      </c>
      <c r="B262" s="13" t="s">
        <v>43</v>
      </c>
      <c r="C262" s="14" t="s">
        <v>44</v>
      </c>
      <c r="D262" s="14">
        <v>10</v>
      </c>
      <c r="E262" s="15">
        <f>F260+F261</f>
        <v>23590</v>
      </c>
      <c r="F262" s="15">
        <f>D262/100*E262</f>
        <v>2359</v>
      </c>
      <c r="G262" s="16"/>
    </row>
    <row r="263" ht="22" customHeight="1" spans="1:7">
      <c r="A263" s="12" t="s">
        <v>23</v>
      </c>
      <c r="B263" s="13" t="s">
        <v>46</v>
      </c>
      <c r="C263" s="16"/>
      <c r="D263" s="16"/>
      <c r="E263" s="17"/>
      <c r="F263" s="15">
        <f>F264+F265</f>
        <v>2409.6</v>
      </c>
      <c r="G263" s="16"/>
    </row>
    <row r="264" ht="22" customHeight="1" spans="1:7">
      <c r="A264" s="12">
        <v>1</v>
      </c>
      <c r="B264" s="13" t="s">
        <v>47</v>
      </c>
      <c r="C264" s="14" t="s">
        <v>36</v>
      </c>
      <c r="D264" s="14">
        <v>4.8</v>
      </c>
      <c r="E264" s="15">
        <v>90</v>
      </c>
      <c r="F264" s="15">
        <f>D264*E264</f>
        <v>432</v>
      </c>
      <c r="G264" s="16"/>
    </row>
    <row r="265" ht="22" customHeight="1" spans="1:7">
      <c r="A265" s="12">
        <v>2</v>
      </c>
      <c r="B265" s="13" t="s">
        <v>48</v>
      </c>
      <c r="C265" s="14" t="s">
        <v>49</v>
      </c>
      <c r="D265" s="14">
        <v>24</v>
      </c>
      <c r="E265" s="15">
        <v>82.4</v>
      </c>
      <c r="F265" s="15">
        <f>D265*E265</f>
        <v>1977.6</v>
      </c>
      <c r="G265" s="16"/>
    </row>
    <row r="266" ht="22" customHeight="1" spans="1:7">
      <c r="A266" s="12" t="s">
        <v>116</v>
      </c>
      <c r="B266" s="13" t="s">
        <v>117</v>
      </c>
      <c r="C266" s="16"/>
      <c r="D266" s="16"/>
      <c r="E266" s="17"/>
      <c r="F266" s="15">
        <f>F267</f>
        <v>400</v>
      </c>
      <c r="G266" s="16"/>
    </row>
    <row r="267" ht="22" customHeight="1" spans="1:7">
      <c r="A267" s="12" t="s">
        <v>14</v>
      </c>
      <c r="B267" s="13" t="s">
        <v>53</v>
      </c>
      <c r="C267" s="14" t="s">
        <v>22</v>
      </c>
      <c r="D267" s="14">
        <v>1</v>
      </c>
      <c r="E267" s="15">
        <v>400</v>
      </c>
      <c r="F267" s="15">
        <f>D267*E267</f>
        <v>400</v>
      </c>
      <c r="G267" s="16"/>
    </row>
    <row r="268" ht="22" customHeight="1" spans="1:7">
      <c r="A268" s="26"/>
      <c r="B268" s="28"/>
      <c r="C268" s="16"/>
      <c r="D268" s="16"/>
      <c r="E268" s="17"/>
      <c r="F268" s="17"/>
      <c r="G268" s="16"/>
    </row>
    <row r="269" ht="22" customHeight="1" spans="1:7">
      <c r="A269" s="26"/>
      <c r="B269" s="28"/>
      <c r="C269" s="16"/>
      <c r="D269" s="16"/>
      <c r="E269" s="17"/>
      <c r="F269" s="17"/>
      <c r="G269" s="16"/>
    </row>
    <row r="270" ht="22" customHeight="1" spans="1:7">
      <c r="A270" s="26"/>
      <c r="B270" s="28"/>
      <c r="C270" s="16"/>
      <c r="D270" s="16"/>
      <c r="E270" s="17"/>
      <c r="F270" s="17"/>
      <c r="G270" s="16"/>
    </row>
    <row r="271" ht="22" customHeight="1" spans="1:7">
      <c r="A271" s="26"/>
      <c r="B271" s="28"/>
      <c r="C271" s="16"/>
      <c r="D271" s="16"/>
      <c r="E271" s="17"/>
      <c r="F271" s="17"/>
      <c r="G271" s="16"/>
    </row>
    <row r="272" ht="22" customHeight="1" spans="1:7">
      <c r="A272" s="26"/>
      <c r="B272" s="28"/>
      <c r="C272" s="16"/>
      <c r="D272" s="16"/>
      <c r="E272" s="17"/>
      <c r="F272" s="17"/>
      <c r="G272" s="16"/>
    </row>
    <row r="273" ht="22" customHeight="1" spans="1:7">
      <c r="A273" s="26"/>
      <c r="B273" s="28"/>
      <c r="C273" s="16"/>
      <c r="D273" s="16"/>
      <c r="E273" s="17"/>
      <c r="F273" s="17"/>
      <c r="G273" s="16"/>
    </row>
    <row r="274" ht="22" customHeight="1" spans="1:7">
      <c r="A274" s="26"/>
      <c r="B274" s="28"/>
      <c r="C274" s="16"/>
      <c r="D274" s="16"/>
      <c r="E274" s="17"/>
      <c r="F274" s="17"/>
      <c r="G274" s="16"/>
    </row>
    <row r="275" ht="22" customHeight="1" spans="1:7">
      <c r="A275" s="26"/>
      <c r="B275" s="28"/>
      <c r="C275" s="16"/>
      <c r="D275" s="16"/>
      <c r="E275" s="17"/>
      <c r="F275" s="17"/>
      <c r="G275" s="16"/>
    </row>
    <row r="276" ht="22" customHeight="1" spans="1:7">
      <c r="A276" s="26"/>
      <c r="B276" s="28"/>
      <c r="C276" s="16"/>
      <c r="D276" s="16"/>
      <c r="E276" s="17"/>
      <c r="F276" s="17"/>
      <c r="G276" s="16"/>
    </row>
    <row r="277" ht="22" customHeight="1" spans="1:7">
      <c r="A277" s="26"/>
      <c r="B277" s="28"/>
      <c r="C277" s="16"/>
      <c r="D277" s="16"/>
      <c r="E277" s="17"/>
      <c r="F277" s="17"/>
      <c r="G277" s="16"/>
    </row>
    <row r="278" ht="22" customHeight="1" spans="1:7">
      <c r="A278" s="26"/>
      <c r="B278" s="28"/>
      <c r="C278" s="16"/>
      <c r="D278" s="16"/>
      <c r="E278" s="17"/>
      <c r="F278" s="17"/>
      <c r="G278" s="16"/>
    </row>
    <row r="279" ht="22" customHeight="1" spans="1:7">
      <c r="A279" s="12" t="s">
        <v>118</v>
      </c>
      <c r="B279" s="12"/>
      <c r="C279" s="16"/>
      <c r="D279" s="16"/>
      <c r="E279" s="16"/>
      <c r="F279" s="14">
        <f>F6+F29+F40+F58+F73+F91+F93+F100+F118+F135+F139+F151+F153+F171+F192+F205+F229+F239+F241+F243+F245+F247+F266</f>
        <v>971513.7</v>
      </c>
      <c r="G279" s="16"/>
    </row>
    <row r="280" spans="1:1">
      <c r="A280" s="24" t="s">
        <v>114</v>
      </c>
    </row>
  </sheetData>
  <autoFilter ref="A1:G280">
    <extLst/>
  </autoFilter>
  <mergeCells count="46">
    <mergeCell ref="A1:G1"/>
    <mergeCell ref="A2:G2"/>
    <mergeCell ref="A3:G3"/>
    <mergeCell ref="B4:C4"/>
    <mergeCell ref="D4:G4"/>
    <mergeCell ref="A32:G32"/>
    <mergeCell ref="A33:G33"/>
    <mergeCell ref="A34:G34"/>
    <mergeCell ref="B35:C35"/>
    <mergeCell ref="D35:G35"/>
    <mergeCell ref="A63:G63"/>
    <mergeCell ref="A64:G64"/>
    <mergeCell ref="A65:G65"/>
    <mergeCell ref="B66:C66"/>
    <mergeCell ref="D66:G66"/>
    <mergeCell ref="A94:G94"/>
    <mergeCell ref="A95:G95"/>
    <mergeCell ref="A96:G96"/>
    <mergeCell ref="B97:C97"/>
    <mergeCell ref="D97:G97"/>
    <mergeCell ref="A125:G125"/>
    <mergeCell ref="A126:G126"/>
    <mergeCell ref="A127:G127"/>
    <mergeCell ref="B128:C128"/>
    <mergeCell ref="D128:G128"/>
    <mergeCell ref="A156:G156"/>
    <mergeCell ref="A157:G157"/>
    <mergeCell ref="A158:G158"/>
    <mergeCell ref="B159:C159"/>
    <mergeCell ref="A186:G186"/>
    <mergeCell ref="A187:G187"/>
    <mergeCell ref="A188:G188"/>
    <mergeCell ref="A189:G189"/>
    <mergeCell ref="B190:C190"/>
    <mergeCell ref="D190:G190"/>
    <mergeCell ref="A218:G218"/>
    <mergeCell ref="A219:G219"/>
    <mergeCell ref="A220:G220"/>
    <mergeCell ref="B221:C221"/>
    <mergeCell ref="D221:G221"/>
    <mergeCell ref="A251:G251"/>
    <mergeCell ref="A252:G252"/>
    <mergeCell ref="A253:G253"/>
    <mergeCell ref="B254:C254"/>
    <mergeCell ref="D254:G254"/>
    <mergeCell ref="A279:B279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毛毛</cp:lastModifiedBy>
  <dcterms:created xsi:type="dcterms:W3CDTF">2021-06-30T05:09:00Z</dcterms:created>
  <dcterms:modified xsi:type="dcterms:W3CDTF">2021-07-09T03:57:40Z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1EB40DE1BF624D8CBBAC509D9C190EE3</vt:lpwstr>
  </property>
  <property fmtid="{D5CDD505-2E9C-101B-9397-08002B2CF9AE}" pid="3" name="KSOProductBuildVer">
    <vt:lpwstr>2052-11.1.0.10495</vt:lpwstr>
  </property>
</Properties>
</file>